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defaultThemeVersion="166925"/>
  <mc:AlternateContent xmlns:mc="http://schemas.openxmlformats.org/markup-compatibility/2006">
    <mc:Choice Requires="x15">
      <x15ac:absPath xmlns:x15ac="http://schemas.microsoft.com/office/spreadsheetml/2010/11/ac" url="https://montananonprofitassociation.sharepoint.com/sites/MNATeam/Shared Documents/General/Coronavirus 2020 Response/Resources/"/>
    </mc:Choice>
  </mc:AlternateContent>
  <xr:revisionPtr revIDLastSave="634" documentId="8_{D8585292-A801-0541-A2CC-2664A9921F5A}" xr6:coauthVersionLast="45" xr6:coauthVersionMax="45" xr10:uidLastSave="{FD7C10FC-C307-8C45-AA08-20DBDD0D4722}"/>
  <bookViews>
    <workbookView xWindow="0" yWindow="0" windowWidth="33600" windowHeight="21000" xr2:uid="{814D4691-1C62-6048-8F78-D072C882C9AB}"/>
  </bookViews>
  <sheets>
    <sheet name="PPP Loan Amount and Forgiveness" sheetId="1" r:id="rId1"/>
    <sheet name="PPP Loan Repayment Schedul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2" l="1"/>
  <c r="F15" i="2"/>
  <c r="D16" i="2"/>
  <c r="F16" i="2"/>
  <c r="D17" i="2"/>
  <c r="F17" i="2"/>
  <c r="D18" i="2"/>
  <c r="F18" i="2"/>
  <c r="D19" i="2"/>
  <c r="C4" i="2"/>
  <c r="F14" i="2"/>
  <c r="D14" i="2"/>
  <c r="B72" i="1" l="1"/>
  <c r="B71" i="1"/>
  <c r="D57" i="1"/>
  <c r="C28" i="1"/>
  <c r="C35" i="1" s="1"/>
  <c r="D30" i="1"/>
  <c r="A60" i="1" l="1"/>
  <c r="B73" i="1"/>
  <c r="D26" i="1" l="1"/>
  <c r="D24" i="1"/>
  <c r="D22" i="1"/>
  <c r="D20" i="1"/>
  <c r="D28" i="1" l="1"/>
  <c r="D35" i="1" s="1"/>
  <c r="D39" i="1" s="1"/>
  <c r="D59" i="1" l="1"/>
  <c r="D75" i="1" s="1"/>
  <c r="D82" i="1" s="1"/>
  <c r="D85" i="1" s="1"/>
  <c r="C5" i="2" s="1"/>
  <c r="D11" i="2" l="1"/>
  <c r="D26" i="2" s="1"/>
  <c r="C14" i="2"/>
  <c r="E14" i="2" s="1"/>
  <c r="G14" i="2" s="1"/>
  <c r="C15" i="2" s="1"/>
  <c r="E15" i="2" s="1"/>
  <c r="G15" i="2" s="1"/>
  <c r="C16" i="2" s="1"/>
  <c r="E16" i="2" s="1"/>
  <c r="G16" i="2" s="1"/>
  <c r="C17" i="2" s="1"/>
  <c r="E17" i="2" s="1"/>
  <c r="G17" i="2" s="1"/>
  <c r="C18" i="2" s="1"/>
  <c r="D41" i="2" l="1"/>
  <c r="D40" i="2"/>
  <c r="D30" i="2"/>
  <c r="D34" i="2"/>
  <c r="D20" i="2"/>
  <c r="D43" i="2"/>
  <c r="D23" i="2"/>
  <c r="D35" i="2"/>
  <c r="D24" i="2"/>
  <c r="D37" i="2"/>
  <c r="D25" i="2"/>
  <c r="D21" i="2"/>
  <c r="D32" i="2"/>
  <c r="D38" i="2"/>
  <c r="D29" i="2"/>
  <c r="D28" i="2"/>
  <c r="D39" i="2"/>
  <c r="D22" i="2"/>
  <c r="D42" i="2"/>
  <c r="D36" i="2"/>
  <c r="D31" i="2"/>
  <c r="D27" i="2"/>
  <c r="D33" i="2"/>
  <c r="E18" i="2"/>
  <c r="G18" i="2" s="1"/>
  <c r="C19" i="2" l="1"/>
  <c r="E19" i="2" l="1"/>
  <c r="G19" i="2" s="1"/>
  <c r="C20" i="2" l="1"/>
  <c r="E20" i="2" s="1"/>
  <c r="F20" i="2" s="1"/>
  <c r="G20" i="2" s="1"/>
  <c r="C21" i="2" s="1"/>
  <c r="E21" i="2" s="1"/>
  <c r="F21" i="2" s="1"/>
  <c r="G21" i="2" s="1"/>
  <c r="C22" i="2" s="1"/>
  <c r="E22" i="2" s="1"/>
  <c r="F22" i="2" s="1"/>
  <c r="G22" i="2" s="1"/>
  <c r="C23" i="2" s="1"/>
  <c r="E23" i="2" s="1"/>
  <c r="F23" i="2" s="1"/>
  <c r="G23" i="2" s="1"/>
  <c r="C24" i="2" s="1"/>
  <c r="E24" i="2" l="1"/>
  <c r="F24" i="2" s="1"/>
  <c r="G24" i="2" s="1"/>
  <c r="C25" i="2" l="1"/>
  <c r="E25" i="2" s="1"/>
  <c r="F25" i="2" s="1"/>
  <c r="G25" i="2" s="1"/>
  <c r="C26" i="2" s="1"/>
  <c r="E26" i="2" s="1"/>
  <c r="F26" i="2" s="1"/>
  <c r="G26" i="2" s="1"/>
  <c r="C27" i="2" s="1"/>
  <c r="E27" i="2" l="1"/>
  <c r="F27" i="2" s="1"/>
  <c r="G27" i="2" s="1"/>
  <c r="C28" i="2" l="1"/>
  <c r="E28" i="2" s="1"/>
  <c r="F28" i="2" s="1"/>
  <c r="G28" i="2" s="1"/>
  <c r="C29" i="2" s="1"/>
  <c r="E29" i="2" s="1"/>
  <c r="F29" i="2" s="1"/>
  <c r="G29" i="2" s="1"/>
  <c r="C30" i="2" s="1"/>
  <c r="E30" i="2" s="1"/>
  <c r="F30" i="2" s="1"/>
  <c r="G30" i="2" s="1"/>
  <c r="C31" i="2" s="1"/>
  <c r="E31" i="2" s="1"/>
  <c r="F31" i="2" s="1"/>
  <c r="G31" i="2" s="1"/>
  <c r="C32" i="2" s="1"/>
  <c r="E32" i="2" s="1"/>
  <c r="F32" i="2" s="1"/>
  <c r="G32" i="2" s="1"/>
  <c r="C33" i="2" s="1"/>
  <c r="E33" i="2" s="1"/>
  <c r="F33" i="2" s="1"/>
  <c r="G33" i="2" s="1"/>
  <c r="C34" i="2" s="1"/>
  <c r="E34" i="2" s="1"/>
  <c r="F34" i="2" s="1"/>
  <c r="G34" i="2" s="1"/>
  <c r="C35" i="2" s="1"/>
  <c r="E35" i="2" s="1"/>
  <c r="F35" i="2" s="1"/>
  <c r="G35" i="2" s="1"/>
  <c r="C36" i="2" s="1"/>
  <c r="E36" i="2" l="1"/>
  <c r="F36" i="2" s="1"/>
  <c r="G36" i="2" s="1"/>
  <c r="C37" i="2" s="1"/>
  <c r="E37" i="2" s="1"/>
  <c r="F37" i="2" s="1"/>
  <c r="G37" i="2" s="1"/>
  <c r="C38" i="2" s="1"/>
  <c r="E38" i="2" s="1"/>
  <c r="F38" i="2" s="1"/>
  <c r="G38" i="2" s="1"/>
  <c r="C39" i="2" s="1"/>
  <c r="E39" i="2" s="1"/>
  <c r="F39" i="2" s="1"/>
  <c r="G39" i="2" s="1"/>
  <c r="C40" i="2" s="1"/>
  <c r="E40" i="2" l="1"/>
  <c r="F40" i="2" s="1"/>
  <c r="G40" i="2" s="1"/>
  <c r="C41" i="2" s="1"/>
  <c r="E41" i="2" s="1"/>
  <c r="F41" i="2" s="1"/>
  <c r="G41" i="2" s="1"/>
  <c r="C42" i="2" s="1"/>
  <c r="E42" i="2" l="1"/>
  <c r="F42" i="2" s="1"/>
  <c r="G42" i="2" s="1"/>
  <c r="C43" i="2" s="1"/>
  <c r="E43" i="2" l="1"/>
  <c r="F43" i="2" s="1"/>
  <c r="G43" i="2" s="1"/>
  <c r="E12" i="2" l="1"/>
  <c r="F12" i="2"/>
  <c r="G12" i="2" l="1"/>
</calcChain>
</file>

<file path=xl/sharedStrings.xml><?xml version="1.0" encoding="utf-8"?>
<sst xmlns="http://schemas.openxmlformats.org/spreadsheetml/2006/main" count="78" uniqueCount="76">
  <si>
    <t>Paycheck Protection Program</t>
  </si>
  <si>
    <t>Represents the maximum amount a qualified borrower may apply for.</t>
  </si>
  <si>
    <t>Maximium Loan Amount:</t>
  </si>
  <si>
    <t>Allowable Uses of Funds During the Period February 15, 2020 to June 30, 2020:</t>
  </si>
  <si>
    <t xml:space="preserve">1)  Payroll costs (defined above) </t>
  </si>
  <si>
    <t>2)  Health care benefits (including group health insurance)</t>
  </si>
  <si>
    <t xml:space="preserve">3)  Interest on mortgages (not principal) </t>
  </si>
  <si>
    <t>4)  Rent (including rent under a lease agreement)</t>
  </si>
  <si>
    <t>5)  Utilities</t>
  </si>
  <si>
    <t xml:space="preserve">6)  Interest on any other debt obligations that were incurred before the covered period (February 15, 2020).  </t>
  </si>
  <si>
    <t>Represents the maximum amount a qualifed borrower may have forgiven.</t>
  </si>
  <si>
    <t>Rent</t>
  </si>
  <si>
    <t>Utiltities</t>
  </si>
  <si>
    <t xml:space="preserve">Interest on Covered Mortgages (on real or personal property) </t>
  </si>
  <si>
    <t>BALANCE OF LOAN NOT FORGIVEN (if any)</t>
  </si>
  <si>
    <t>Maximum Loan Amount and Loan Forgiveness Calculator</t>
  </si>
  <si>
    <t>Step 1: Calculate Maximum Loan Amount</t>
  </si>
  <si>
    <t>1. Which time period are you using for your payroll cost calculation</t>
  </si>
  <si>
    <t>Calendar Year 2019</t>
  </si>
  <si>
    <t>March 1-June 30, 2019</t>
  </si>
  <si>
    <t>TOTAL</t>
  </si>
  <si>
    <t>AVERAGE MONTHLY</t>
  </si>
  <si>
    <r>
      <t xml:space="preserve">2. Calculate total salaries, wages, commissions, vacation and sick pay for time period (either calendar year 2019 or Mar-June 2019).  </t>
    </r>
    <r>
      <rPr>
        <b/>
        <u val="singleAccounting"/>
        <sz val="12"/>
        <color theme="1"/>
        <rFont val="Calibri (Body)"/>
      </rPr>
      <t>Do not</t>
    </r>
    <r>
      <rPr>
        <b/>
        <sz val="12"/>
        <color theme="1"/>
        <rFont val="Calibri"/>
        <family val="2"/>
        <scheme val="minor"/>
      </rPr>
      <t xml:space="preserve"> include qualified sick or family leave.  </t>
    </r>
    <r>
      <rPr>
        <b/>
        <u val="singleAccounting"/>
        <sz val="12"/>
        <color theme="1"/>
        <rFont val="Calibri (Body)"/>
      </rPr>
      <t>Do not</t>
    </r>
    <r>
      <rPr>
        <b/>
        <sz val="12"/>
        <color theme="1"/>
        <rFont val="Calibri"/>
        <family val="2"/>
        <scheme val="minor"/>
      </rPr>
      <t xml:space="preserve"> include any payments to independent contractors.</t>
    </r>
  </si>
  <si>
    <t>3. Calculate total group health insurance expenses for time period.</t>
  </si>
  <si>
    <t>4. Calculate total retirement benefit costs for time period.</t>
  </si>
  <si>
    <t>5. Calculate state/local taxes on employee compensation (NOT federal taxes) for time period</t>
  </si>
  <si>
    <t>(For example, if an employee had an annual salary of $120K, please include $20K in calculation)</t>
  </si>
  <si>
    <t>6. Calculate total wages paid to ALL employees IN EXCESS OF $100K/year.</t>
  </si>
  <si>
    <t>(IF USING Mar-June 2019 for calculation, calculate the total actual wages in excess of $100K annualized that was paid to employees)</t>
  </si>
  <si>
    <t>TOTAL PAYROLL COSTS:</t>
  </si>
  <si>
    <t>MAXIMUM ALLOWABLE PAYROLL COSTS</t>
  </si>
  <si>
    <t>MAXIMUM LOAN AMOUNT (up to $10M cap)</t>
  </si>
  <si>
    <t>Step 2: Calculate Loan Forgiveness Amount</t>
  </si>
  <si>
    <t>Payroll Costs, inc. health insurance, retirement, and state/local taxes (defined above)</t>
  </si>
  <si>
    <t>** Note: If more than 25% of the PPP Loan is used for non-payroll purposes, the excess will not be forgivable</t>
  </si>
  <si>
    <t>Total Maximum Loan Forgiveness, before Required Reductions</t>
  </si>
  <si>
    <t>Total Costs Incurred</t>
  </si>
  <si>
    <t>1. To determine the forgivable part of the loan for changes to number of full-time equivalent employees you will need the following:</t>
  </si>
  <si>
    <t>LOAN FORGIVENESS IS ALSO REDUCED IF THE NUMBER OF FULL-TIME EQUIVALENT (FTE) EMPLOYEES HAS BEEN REDUCED OR IF COMPENSATION HAS BEEN REDUCED BY MORE THAN 25% TO ANY EMPLOYEE</t>
  </si>
  <si>
    <t>1) Average number of full time equivalent employees (FTEs) per pay period for the 8 weeks following the date of the loan origination*</t>
  </si>
  <si>
    <t>2) Average number of FTEs per month from February 15, 2019 through June 30, 2019</t>
  </si>
  <si>
    <t>3) Average number of FTEs per month from January 1, 2020 through February 29, 2020</t>
  </si>
  <si>
    <t>A) Forgiveness % based on 1 and 2 above</t>
  </si>
  <si>
    <t>B) Forgiveness % based on 1 and 3 above</t>
  </si>
  <si>
    <t>The greater of A or B (unless FTE has been restored by June 30, 2020</t>
  </si>
  <si>
    <t>Total Maximum Loan Forgiveness, after FTE Count Reduction</t>
  </si>
  <si>
    <t>*If an employee's annualized rate of pay for any pay period in 2019 is over $100K, they are excluded from this calculation.</t>
  </si>
  <si>
    <t>2.In addition to FTE proportional reductions, loan forgiveness is also reduced by any compensation reductions IN EXCESS of 25% for employees making less than $100K/year.</t>
  </si>
  <si>
    <t>*Balance of loan is deferred for 6 months and then is repaid at 1% annual interest over 24 months.  Please see "Loan Repayment Schedule" tab to review repayment amount and schedule</t>
  </si>
  <si>
    <t>N</t>
  </si>
  <si>
    <t>Rate</t>
  </si>
  <si>
    <t>Present Value</t>
  </si>
  <si>
    <t>Future Value</t>
  </si>
  <si>
    <t>Monthly Payment</t>
  </si>
  <si>
    <t>Total Interest</t>
  </si>
  <si>
    <t>Total Principal</t>
  </si>
  <si>
    <t>Total Cash Paid</t>
  </si>
  <si>
    <t>Date</t>
  </si>
  <si>
    <t>Period</t>
  </si>
  <si>
    <t>Starting Balance</t>
  </si>
  <si>
    <t>Payment</t>
  </si>
  <si>
    <t>Interest</t>
  </si>
  <si>
    <t>Principal</t>
  </si>
  <si>
    <t>Ending Balance</t>
  </si>
  <si>
    <t>Any portion of a PPP loan that is not forgiven gets converted into a loan that must be repaid.  The loan is deferred for six months (until January 1, 2021), although interest is still acrruing during that time.  Repayment terms are 1% annual interest spread out over 24 months, ending at the end of 2022.  Below shows the monthly payment based on the information from the loan calculator tab.  This shows the monthly payment that will be due starting in Jan. 2021 and the total interest and principal that must be paid.</t>
  </si>
  <si>
    <t>X 2.5</t>
  </si>
  <si>
    <t>1. Costs Incurred During the "Covered" Period (8 weeks following loan origination):</t>
  </si>
  <si>
    <t>Total Maximum Loan Forgiveness, after FTE and Compensation Reductions</t>
  </si>
  <si>
    <t>(This gets subtracted from the maximum loan ampount)</t>
  </si>
  <si>
    <t>Calculate Annual Payroll Costs for Calendar Year 2019, OR IF SEASONAL BUSINESS,  Total Payroll Costs for March 1, 2019-June 30, 2019</t>
  </si>
  <si>
    <t>(Interest only, not principal payments)</t>
  </si>
  <si>
    <t>Compared to the most recent full quarter before loan origination, what is the sum of all employee wage reductions that are in excess of 25%?</t>
  </si>
  <si>
    <t>*A reduction in FTE's FOR ANY REASON between February 15th and April 27th, 2020 is disregarded if the reduction is eliminated by June 30, 2020 for purposes of the reduction in number of employees and/or compensation.</t>
  </si>
  <si>
    <t xml:space="preserve">Please Note: Information contained in or derived from this workbook is not to be relied upon as or considered a substitute for professional advice. This spreadsheet has been created and made available by the Montana Nonprofit Association (MNA) for general informational purposes only and does address individual circumstances, situations, or needs.  MNA does not guarantee that the information provided in this workbook is accurate, current, or complete.  MNA strongly recommends that you seek professional guidance before making any decisions related to your own individual circumstances or situations.  MNA shall not be liable for any direct or indirect loss or damage to any person or organization from the use of the information provided in or derived from this spreadsheet.  Through your viewing and use of this spreadsheet, you acknowledge that any use of the information provided through this document is done at your own risk.  </t>
  </si>
  <si>
    <t>For illustrative purposes only.  Please consult your lender and the SBA for official guidance and calculations</t>
  </si>
  <si>
    <t>Please fill in cells highlighted in Yellow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</si>
</sst>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s>
  <fonts count="30">
    <font>
      <sz val="12"/>
      <color theme="1"/>
      <name val="Calibri"/>
      <family val="2"/>
      <scheme val="minor"/>
    </font>
    <font>
      <sz val="12"/>
      <color theme="1"/>
      <name val="Calibri"/>
      <family val="2"/>
      <scheme val="minor"/>
    </font>
    <font>
      <b/>
      <sz val="12"/>
      <color theme="1"/>
      <name val="Calibri"/>
      <family val="2"/>
      <scheme val="minor"/>
    </font>
    <font>
      <i/>
      <sz val="11"/>
      <color theme="1"/>
      <name val="Calibri"/>
      <family val="2"/>
      <scheme val="minor"/>
    </font>
    <font>
      <b/>
      <u val="singleAccounting"/>
      <sz val="9"/>
      <color theme="1"/>
      <name val="Calibri"/>
      <family val="2"/>
      <scheme val="minor"/>
    </font>
    <font>
      <b/>
      <sz val="11"/>
      <color theme="1"/>
      <name val="Calibri"/>
      <family val="2"/>
      <scheme val="minor"/>
    </font>
    <font>
      <b/>
      <i/>
      <sz val="11"/>
      <color theme="1"/>
      <name val="Calibri"/>
      <family val="2"/>
      <scheme val="minor"/>
    </font>
    <font>
      <i/>
      <sz val="8"/>
      <color theme="1"/>
      <name val="Calibri"/>
      <family val="2"/>
      <scheme val="minor"/>
    </font>
    <font>
      <b/>
      <sz val="16"/>
      <color theme="0"/>
      <name val="Calibri"/>
      <family val="2"/>
      <scheme val="minor"/>
    </font>
    <font>
      <b/>
      <sz val="18"/>
      <color theme="1"/>
      <name val="Calibri"/>
      <family val="2"/>
      <scheme val="minor"/>
    </font>
    <font>
      <b/>
      <sz val="16"/>
      <color theme="1"/>
      <name val="Calibri"/>
      <family val="2"/>
      <scheme val="minor"/>
    </font>
    <font>
      <b/>
      <sz val="14"/>
      <color theme="1"/>
      <name val="Calibri"/>
      <family val="2"/>
      <scheme val="minor"/>
    </font>
    <font>
      <b/>
      <u val="singleAccounting"/>
      <sz val="12"/>
      <color theme="1"/>
      <name val="Calibri (Body)"/>
    </font>
    <font>
      <b/>
      <u val="singleAccounting"/>
      <sz val="12"/>
      <color theme="1"/>
      <name val="Calibri"/>
      <family val="2"/>
      <scheme val="minor"/>
    </font>
    <font>
      <b/>
      <u val="singleAccounting"/>
      <sz val="11"/>
      <color theme="1"/>
      <name val="Calibri"/>
      <family val="2"/>
      <scheme val="minor"/>
    </font>
    <font>
      <b/>
      <sz val="14"/>
      <color theme="0"/>
      <name val="Calibri"/>
      <family val="2"/>
      <scheme val="minor"/>
    </font>
    <font>
      <b/>
      <i/>
      <sz val="14"/>
      <color theme="0"/>
      <name val="Calibri"/>
      <family val="2"/>
      <scheme val="minor"/>
    </font>
    <font>
      <b/>
      <sz val="11"/>
      <color rgb="FFC00000"/>
      <name val="Calibri"/>
      <family val="2"/>
      <scheme val="minor"/>
    </font>
    <font>
      <b/>
      <i/>
      <sz val="12"/>
      <color rgb="FFC00000"/>
      <name val="Calibri"/>
      <family val="2"/>
      <scheme val="minor"/>
    </font>
    <font>
      <i/>
      <sz val="12"/>
      <color theme="1"/>
      <name val="Calibri"/>
      <family val="2"/>
      <scheme val="minor"/>
    </font>
    <font>
      <b/>
      <u val="doubleAccounting"/>
      <sz val="16"/>
      <color theme="0"/>
      <name val="Calibri"/>
      <family val="2"/>
      <scheme val="minor"/>
    </font>
    <font>
      <sz val="14"/>
      <color theme="1"/>
      <name val="Calibri"/>
      <family val="2"/>
      <scheme val="minor"/>
    </font>
    <font>
      <sz val="20"/>
      <color theme="1"/>
      <name val="Calibri"/>
      <family val="2"/>
      <scheme val="minor"/>
    </font>
    <font>
      <b/>
      <sz val="20"/>
      <color theme="1"/>
      <name val="Calibri"/>
      <family val="2"/>
      <scheme val="minor"/>
    </font>
    <font>
      <b/>
      <u/>
      <sz val="20"/>
      <color theme="1"/>
      <name val="Calibri"/>
      <family val="2"/>
      <scheme val="minor"/>
    </font>
    <font>
      <b/>
      <u/>
      <sz val="14"/>
      <color theme="1"/>
      <name val="Calibri"/>
      <family val="2"/>
      <scheme val="minor"/>
    </font>
    <font>
      <b/>
      <u val="singleAccounting"/>
      <sz val="14"/>
      <color theme="1"/>
      <name val="Calibri"/>
      <family val="2"/>
      <scheme val="minor"/>
    </font>
    <font>
      <sz val="12"/>
      <color rgb="FF00B050"/>
      <name val="Calibri"/>
      <family val="2"/>
      <scheme val="minor"/>
    </font>
    <font>
      <sz val="12"/>
      <color rgb="FF00B050"/>
      <name val="Calibri (Body)"/>
    </font>
    <font>
      <i/>
      <sz val="12"/>
      <color rgb="FFC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173040"/>
        <bgColor indexed="64"/>
      </patternFill>
    </fill>
  </fills>
  <borders count="24">
    <border>
      <left/>
      <right/>
      <top/>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93">
    <xf numFmtId="0" fontId="0" fillId="0" borderId="0" xfId="0"/>
    <xf numFmtId="164" fontId="0" fillId="3" borderId="0" xfId="1" applyNumberFormat="1" applyFont="1" applyFill="1" applyAlignment="1"/>
    <xf numFmtId="164" fontId="0" fillId="3" borderId="0" xfId="1" applyNumberFormat="1" applyFont="1" applyFill="1"/>
    <xf numFmtId="0" fontId="0" fillId="3" borderId="0" xfId="0" applyFill="1" applyBorder="1"/>
    <xf numFmtId="166" fontId="1" fillId="3" borderId="15" xfId="3" applyNumberFormat="1" applyFont="1" applyFill="1" applyBorder="1" applyAlignment="1">
      <alignment vertical="center"/>
    </xf>
    <xf numFmtId="166" fontId="1" fillId="3" borderId="18" xfId="3" applyNumberFormat="1" applyFont="1" applyFill="1" applyBorder="1" applyAlignment="1">
      <alignment vertical="center"/>
    </xf>
    <xf numFmtId="166" fontId="11" fillId="3" borderId="20" xfId="3" applyNumberFormat="1" applyFont="1" applyFill="1" applyBorder="1" applyAlignment="1">
      <alignment vertical="center"/>
    </xf>
    <xf numFmtId="0" fontId="21" fillId="3" borderId="10" xfId="0" applyFont="1" applyFill="1" applyBorder="1"/>
    <xf numFmtId="0" fontId="21" fillId="3" borderId="0" xfId="0" applyFont="1" applyFill="1"/>
    <xf numFmtId="43" fontId="21" fillId="3" borderId="0" xfId="1" applyFont="1" applyFill="1" applyBorder="1"/>
    <xf numFmtId="0" fontId="21" fillId="3" borderId="11" xfId="0" applyFont="1" applyFill="1" applyBorder="1"/>
    <xf numFmtId="10" fontId="21" fillId="3" borderId="0" xfId="3" applyNumberFormat="1" applyFont="1" applyFill="1" applyBorder="1"/>
    <xf numFmtId="8" fontId="21" fillId="3" borderId="0" xfId="0" applyNumberFormat="1" applyFont="1" applyFill="1"/>
    <xf numFmtId="8" fontId="21" fillId="3" borderId="11" xfId="0" applyNumberFormat="1" applyFont="1" applyFill="1" applyBorder="1"/>
    <xf numFmtId="44" fontId="21" fillId="3" borderId="0" xfId="2" applyFont="1" applyFill="1" applyBorder="1"/>
    <xf numFmtId="0" fontId="22" fillId="3" borderId="10" xfId="0" applyFont="1" applyFill="1" applyBorder="1"/>
    <xf numFmtId="0" fontId="25" fillId="3" borderId="10" xfId="0" applyFont="1" applyFill="1" applyBorder="1" applyAlignment="1">
      <alignment horizontal="center"/>
    </xf>
    <xf numFmtId="0" fontId="25" fillId="3" borderId="0" xfId="0" applyFont="1" applyFill="1" applyAlignment="1">
      <alignment horizontal="center"/>
    </xf>
    <xf numFmtId="0" fontId="25" fillId="3" borderId="11" xfId="0" applyFont="1" applyFill="1" applyBorder="1" applyAlignment="1">
      <alignment horizontal="center"/>
    </xf>
    <xf numFmtId="17" fontId="21" fillId="3" borderId="10" xfId="0" applyNumberFormat="1" applyFont="1" applyFill="1" applyBorder="1"/>
    <xf numFmtId="44" fontId="21" fillId="3" borderId="0" xfId="0" applyNumberFormat="1" applyFont="1" applyFill="1"/>
    <xf numFmtId="44" fontId="21" fillId="3" borderId="11" xfId="0" applyNumberFormat="1" applyFont="1" applyFill="1" applyBorder="1"/>
    <xf numFmtId="0" fontId="21" fillId="3" borderId="13" xfId="0" applyFont="1" applyFill="1" applyBorder="1"/>
    <xf numFmtId="44" fontId="21" fillId="3" borderId="0" xfId="2" applyFont="1" applyFill="1"/>
    <xf numFmtId="44" fontId="21" fillId="3" borderId="0" xfId="2" applyNumberFormat="1" applyFont="1" applyFill="1" applyBorder="1"/>
    <xf numFmtId="17" fontId="21" fillId="3" borderId="12" xfId="0" applyNumberFormat="1" applyFont="1" applyFill="1" applyBorder="1"/>
    <xf numFmtId="44" fontId="21" fillId="3" borderId="13" xfId="2" applyFont="1" applyFill="1" applyBorder="1"/>
    <xf numFmtId="8" fontId="21" fillId="3" borderId="13" xfId="0" applyNumberFormat="1" applyFont="1" applyFill="1" applyBorder="1"/>
    <xf numFmtId="44" fontId="21" fillId="3" borderId="13" xfId="0" applyNumberFormat="1" applyFont="1" applyFill="1" applyBorder="1"/>
    <xf numFmtId="44" fontId="21" fillId="3" borderId="14" xfId="0" applyNumberFormat="1" applyFont="1" applyFill="1" applyBorder="1"/>
    <xf numFmtId="164" fontId="5" fillId="3" borderId="0" xfId="1" applyNumberFormat="1" applyFont="1" applyFill="1"/>
    <xf numFmtId="165" fontId="5" fillId="3" borderId="2" xfId="2" applyNumberFormat="1" applyFont="1" applyFill="1" applyBorder="1"/>
    <xf numFmtId="165" fontId="5" fillId="3" borderId="0" xfId="2" applyNumberFormat="1" applyFont="1" applyFill="1" applyBorder="1"/>
    <xf numFmtId="165" fontId="11" fillId="3" borderId="2" xfId="2" applyNumberFormat="1" applyFont="1" applyFill="1" applyBorder="1"/>
    <xf numFmtId="164" fontId="3" fillId="3" borderId="0" xfId="1" applyNumberFormat="1" applyFont="1" applyFill="1"/>
    <xf numFmtId="164" fontId="3" fillId="3" borderId="0" xfId="1" applyNumberFormat="1" applyFont="1" applyFill="1" applyBorder="1"/>
    <xf numFmtId="164" fontId="6" fillId="3" borderId="0" xfId="1" applyNumberFormat="1" applyFont="1" applyFill="1" applyBorder="1" applyAlignment="1">
      <alignment horizontal="right"/>
    </xf>
    <xf numFmtId="165" fontId="3" fillId="3" borderId="6" xfId="2" applyNumberFormat="1" applyFont="1" applyFill="1" applyBorder="1"/>
    <xf numFmtId="164" fontId="7" fillId="3" borderId="0" xfId="1" applyNumberFormat="1" applyFont="1" applyFill="1" applyBorder="1" applyAlignment="1">
      <alignment horizontal="center"/>
    </xf>
    <xf numFmtId="164" fontId="5" fillId="3" borderId="0" xfId="1" applyNumberFormat="1" applyFont="1" applyFill="1" applyBorder="1"/>
    <xf numFmtId="164" fontId="5" fillId="3" borderId="0" xfId="1" applyNumberFormat="1" applyFont="1" applyFill="1" applyAlignment="1">
      <alignment vertical="center" wrapText="1"/>
    </xf>
    <xf numFmtId="164" fontId="0" fillId="3" borderId="0" xfId="1" applyNumberFormat="1" applyFont="1" applyFill="1" applyAlignment="1">
      <alignment vertical="center" wrapText="1"/>
    </xf>
    <xf numFmtId="164" fontId="2" fillId="3" borderId="0" xfId="1" applyNumberFormat="1" applyFont="1" applyFill="1"/>
    <xf numFmtId="164" fontId="0" fillId="3" borderId="0" xfId="1" applyNumberFormat="1" applyFont="1" applyFill="1" applyBorder="1"/>
    <xf numFmtId="164" fontId="0" fillId="3" borderId="0" xfId="1" applyNumberFormat="1" applyFont="1" applyFill="1" applyBorder="1" applyAlignment="1">
      <alignment horizontal="center"/>
    </xf>
    <xf numFmtId="164" fontId="0" fillId="3" borderId="10" xfId="1" applyNumberFormat="1" applyFont="1" applyFill="1" applyBorder="1"/>
    <xf numFmtId="164" fontId="4" fillId="3" borderId="0" xfId="1" applyNumberFormat="1" applyFont="1" applyFill="1" applyBorder="1" applyAlignment="1">
      <alignment horizontal="center" vertical="center" wrapText="1"/>
    </xf>
    <xf numFmtId="164" fontId="5" fillId="3" borderId="10" xfId="1" applyNumberFormat="1" applyFont="1" applyFill="1" applyBorder="1"/>
    <xf numFmtId="164" fontId="0" fillId="3" borderId="11" xfId="1" applyNumberFormat="1" applyFont="1" applyFill="1" applyBorder="1"/>
    <xf numFmtId="164" fontId="2" fillId="3" borderId="10" xfId="1" applyNumberFormat="1" applyFont="1" applyFill="1" applyBorder="1"/>
    <xf numFmtId="164" fontId="13" fillId="3" borderId="0" xfId="1" applyNumberFormat="1" applyFont="1" applyFill="1" applyBorder="1" applyAlignment="1">
      <alignment horizontal="right"/>
    </xf>
    <xf numFmtId="164" fontId="6" fillId="3" borderId="0" xfId="1" quotePrefix="1" applyNumberFormat="1" applyFont="1" applyFill="1" applyBorder="1" applyAlignment="1">
      <alignment horizontal="right"/>
    </xf>
    <xf numFmtId="164" fontId="0" fillId="3" borderId="0" xfId="1" quotePrefix="1" applyNumberFormat="1" applyFont="1" applyFill="1" applyBorder="1" applyAlignment="1">
      <alignment horizontal="right"/>
    </xf>
    <xf numFmtId="164" fontId="0" fillId="3" borderId="17" xfId="1" applyNumberFormat="1" applyFont="1" applyFill="1" applyBorder="1"/>
    <xf numFmtId="164" fontId="0" fillId="3" borderId="19" xfId="1" applyNumberFormat="1" applyFont="1" applyFill="1" applyBorder="1"/>
    <xf numFmtId="164" fontId="0" fillId="3" borderId="18" xfId="1" applyNumberFormat="1" applyFont="1" applyFill="1" applyBorder="1"/>
    <xf numFmtId="164" fontId="5" fillId="3" borderId="18" xfId="1" applyNumberFormat="1" applyFont="1" applyFill="1" applyBorder="1"/>
    <xf numFmtId="164" fontId="2" fillId="3" borderId="18" xfId="1" applyNumberFormat="1" applyFont="1" applyFill="1" applyBorder="1"/>
    <xf numFmtId="164" fontId="2" fillId="3" borderId="18" xfId="1" applyNumberFormat="1" applyFont="1" applyFill="1" applyBorder="1" applyAlignment="1">
      <alignment horizontal="left"/>
    </xf>
    <xf numFmtId="164" fontId="2" fillId="3" borderId="18" xfId="1" applyNumberFormat="1" applyFont="1" applyFill="1" applyBorder="1" applyAlignment="1">
      <alignment horizontal="left" wrapText="1"/>
    </xf>
    <xf numFmtId="165" fontId="0" fillId="3" borderId="0" xfId="2" applyNumberFormat="1" applyFont="1" applyFill="1" applyBorder="1"/>
    <xf numFmtId="164" fontId="2" fillId="3" borderId="18" xfId="1" applyNumberFormat="1" applyFont="1" applyFill="1" applyBorder="1" applyAlignment="1"/>
    <xf numFmtId="164" fontId="13" fillId="3" borderId="18" xfId="1" applyNumberFormat="1" applyFont="1" applyFill="1" applyBorder="1" applyAlignment="1">
      <alignment horizontal="right"/>
    </xf>
    <xf numFmtId="164" fontId="3" fillId="3" borderId="18" xfId="1" applyNumberFormat="1" applyFont="1" applyFill="1" applyBorder="1" applyAlignment="1">
      <alignment horizontal="left" wrapText="1"/>
    </xf>
    <xf numFmtId="165" fontId="3" fillId="3" borderId="0" xfId="2" applyNumberFormat="1" applyFont="1" applyFill="1" applyBorder="1"/>
    <xf numFmtId="164" fontId="3" fillId="3" borderId="19" xfId="1" applyNumberFormat="1" applyFont="1" applyFill="1" applyBorder="1"/>
    <xf numFmtId="164" fontId="15" fillId="4" borderId="18" xfId="1" applyNumberFormat="1" applyFont="1" applyFill="1" applyBorder="1"/>
    <xf numFmtId="164" fontId="15" fillId="4" borderId="0" xfId="1" applyNumberFormat="1" applyFont="1" applyFill="1" applyBorder="1"/>
    <xf numFmtId="164" fontId="16" fillId="4" borderId="0" xfId="1" applyNumberFormat="1" applyFont="1" applyFill="1" applyBorder="1" applyAlignment="1">
      <alignment horizontal="right"/>
    </xf>
    <xf numFmtId="165" fontId="15" fillId="4" borderId="0" xfId="2" applyNumberFormat="1" applyFont="1" applyFill="1" applyBorder="1"/>
    <xf numFmtId="164" fontId="5" fillId="3" borderId="19" xfId="1" applyNumberFormat="1" applyFont="1" applyFill="1" applyBorder="1"/>
    <xf numFmtId="164" fontId="0" fillId="3" borderId="22" xfId="1" applyNumberFormat="1" applyFont="1" applyFill="1" applyBorder="1"/>
    <xf numFmtId="164" fontId="6" fillId="3" borderId="0" xfId="1" quotePrefix="1" applyNumberFormat="1" applyFont="1" applyFill="1" applyBorder="1" applyAlignment="1">
      <alignment horizontal="center"/>
    </xf>
    <xf numFmtId="164" fontId="0" fillId="3" borderId="10" xfId="1" applyNumberFormat="1" applyFont="1" applyFill="1" applyBorder="1" applyAlignment="1">
      <alignment horizontal="left"/>
    </xf>
    <xf numFmtId="164" fontId="0" fillId="3" borderId="0" xfId="1" applyNumberFormat="1" applyFont="1" applyFill="1" applyBorder="1" applyAlignment="1">
      <alignment horizontal="left"/>
    </xf>
    <xf numFmtId="164" fontId="0" fillId="3" borderId="0" xfId="1" applyNumberFormat="1" applyFont="1" applyFill="1" applyBorder="1" applyAlignment="1">
      <alignment vertical="center"/>
    </xf>
    <xf numFmtId="164" fontId="0" fillId="3" borderId="0" xfId="1" applyNumberFormat="1" applyFont="1" applyFill="1" applyBorder="1" applyAlignment="1">
      <alignment vertical="center" wrapText="1"/>
    </xf>
    <xf numFmtId="164" fontId="5" fillId="3" borderId="0" xfId="1" applyNumberFormat="1" applyFont="1" applyFill="1" applyBorder="1" applyAlignment="1">
      <alignment vertical="center" wrapText="1"/>
    </xf>
    <xf numFmtId="164" fontId="17" fillId="3" borderId="0" xfId="1" applyNumberFormat="1" applyFont="1" applyFill="1" applyBorder="1" applyAlignment="1">
      <alignment vertical="center"/>
    </xf>
    <xf numFmtId="164" fontId="5" fillId="3" borderId="10" xfId="1" applyNumberFormat="1" applyFont="1" applyFill="1" applyBorder="1" applyAlignment="1">
      <alignment vertical="center" wrapText="1"/>
    </xf>
    <xf numFmtId="9" fontId="5" fillId="3" borderId="0" xfId="3" applyFont="1" applyFill="1" applyBorder="1" applyAlignment="1">
      <alignment vertical="center"/>
    </xf>
    <xf numFmtId="164" fontId="18" fillId="3" borderId="10" xfId="1" applyNumberFormat="1" applyFont="1" applyFill="1" applyBorder="1" applyAlignment="1">
      <alignment horizontal="center" vertical="center" wrapText="1"/>
    </xf>
    <xf numFmtId="164" fontId="18" fillId="3" borderId="0" xfId="1" applyNumberFormat="1" applyFont="1" applyFill="1" applyBorder="1" applyAlignment="1">
      <alignment horizontal="center" vertical="center" wrapText="1"/>
    </xf>
    <xf numFmtId="164" fontId="18" fillId="3" borderId="10" xfId="1" applyNumberFormat="1" applyFont="1" applyFill="1" applyBorder="1" applyAlignment="1">
      <alignment horizontal="left" vertical="center"/>
    </xf>
    <xf numFmtId="0" fontId="2" fillId="3" borderId="10" xfId="0" applyFont="1" applyFill="1" applyBorder="1"/>
    <xf numFmtId="0" fontId="0" fillId="3" borderId="10" xfId="0" applyFill="1" applyBorder="1" applyAlignment="1">
      <alignment horizontal="left" indent="1"/>
    </xf>
    <xf numFmtId="0" fontId="0" fillId="3" borderId="0" xfId="0" applyFill="1" applyBorder="1" applyAlignment="1">
      <alignment vertical="center" wrapText="1"/>
    </xf>
    <xf numFmtId="0" fontId="0" fillId="3" borderId="10" xfId="0" applyFill="1" applyBorder="1" applyAlignment="1">
      <alignment vertical="center" wrapText="1"/>
    </xf>
    <xf numFmtId="164" fontId="0" fillId="3" borderId="10" xfId="1" applyNumberFormat="1" applyFont="1" applyFill="1" applyBorder="1" applyAlignment="1">
      <alignment vertical="center" wrapText="1"/>
    </xf>
    <xf numFmtId="165" fontId="11" fillId="3" borderId="0" xfId="2" applyNumberFormat="1" applyFont="1" applyFill="1" applyBorder="1" applyAlignment="1">
      <alignment vertical="center" wrapText="1"/>
    </xf>
    <xf numFmtId="0" fontId="11" fillId="3" borderId="10" xfId="0" applyFont="1" applyFill="1" applyBorder="1" applyAlignment="1">
      <alignment horizontal="right" vertical="center" wrapText="1"/>
    </xf>
    <xf numFmtId="0" fontId="11" fillId="3" borderId="0" xfId="0" applyFont="1" applyFill="1" applyBorder="1" applyAlignment="1">
      <alignment horizontal="right" vertical="center" wrapText="1"/>
    </xf>
    <xf numFmtId="0" fontId="11" fillId="3" borderId="10" xfId="0" applyFont="1" applyFill="1" applyBorder="1" applyAlignment="1">
      <alignment horizontal="left" vertical="center"/>
    </xf>
    <xf numFmtId="164" fontId="3" fillId="3" borderId="10" xfId="1" applyNumberFormat="1" applyFont="1" applyFill="1" applyBorder="1"/>
    <xf numFmtId="164" fontId="11" fillId="3" borderId="10" xfId="1" applyNumberFormat="1" applyFont="1" applyFill="1" applyBorder="1"/>
    <xf numFmtId="164" fontId="11" fillId="3" borderId="0" xfId="1" applyNumberFormat="1" applyFont="1" applyFill="1" applyBorder="1"/>
    <xf numFmtId="164" fontId="0" fillId="3" borderId="12" xfId="1" applyNumberFormat="1" applyFont="1" applyFill="1" applyBorder="1"/>
    <xf numFmtId="164" fontId="0" fillId="3" borderId="13" xfId="1" applyNumberFormat="1" applyFont="1" applyFill="1" applyBorder="1"/>
    <xf numFmtId="164" fontId="0" fillId="3" borderId="11" xfId="1" applyNumberFormat="1" applyFont="1" applyFill="1" applyBorder="1" applyAlignment="1">
      <alignment vertical="center" wrapText="1"/>
    </xf>
    <xf numFmtId="164" fontId="5" fillId="3" borderId="11" xfId="1" applyNumberFormat="1" applyFont="1" applyFill="1" applyBorder="1" applyAlignment="1">
      <alignment vertical="center" wrapText="1"/>
    </xf>
    <xf numFmtId="164" fontId="5" fillId="3" borderId="11" xfId="1" applyNumberFormat="1" applyFont="1" applyFill="1" applyBorder="1"/>
    <xf numFmtId="164" fontId="3" fillId="3" borderId="11" xfId="1" applyNumberFormat="1" applyFont="1" applyFill="1" applyBorder="1"/>
    <xf numFmtId="164" fontId="0" fillId="3" borderId="14" xfId="1" applyNumberFormat="1" applyFont="1" applyFill="1" applyBorder="1"/>
    <xf numFmtId="165" fontId="26" fillId="3" borderId="0" xfId="2" applyNumberFormat="1" applyFont="1" applyFill="1" applyBorder="1" applyAlignment="1">
      <alignment vertical="center" wrapText="1"/>
    </xf>
    <xf numFmtId="44" fontId="11" fillId="3" borderId="0" xfId="2" applyFont="1" applyFill="1" applyBorder="1" applyAlignment="1">
      <alignment horizontal="left" vertical="center" wrapText="1"/>
    </xf>
    <xf numFmtId="165" fontId="20" fillId="4" borderId="0" xfId="2" applyNumberFormat="1" applyFont="1" applyFill="1" applyBorder="1"/>
    <xf numFmtId="165" fontId="0" fillId="3" borderId="0" xfId="1" applyNumberFormat="1" applyFont="1" applyFill="1" applyBorder="1"/>
    <xf numFmtId="165" fontId="13" fillId="3" borderId="0" xfId="2" applyNumberFormat="1" applyFont="1" applyFill="1" applyBorder="1"/>
    <xf numFmtId="165" fontId="1" fillId="3" borderId="0" xfId="2" applyNumberFormat="1" applyFont="1" applyFill="1" applyBorder="1"/>
    <xf numFmtId="164" fontId="1" fillId="3" borderId="0" xfId="1" applyNumberFormat="1" applyFont="1" applyFill="1"/>
    <xf numFmtId="164" fontId="3" fillId="3" borderId="18" xfId="1" applyNumberFormat="1" applyFont="1" applyFill="1" applyBorder="1" applyAlignment="1">
      <alignment horizontal="left"/>
    </xf>
    <xf numFmtId="164" fontId="27" fillId="3" borderId="0" xfId="1" applyNumberFormat="1" applyFont="1" applyFill="1"/>
    <xf numFmtId="164" fontId="27" fillId="3" borderId="0" xfId="1" applyNumberFormat="1" applyFont="1" applyFill="1" applyBorder="1" applyAlignment="1">
      <alignment vertical="center" wrapText="1"/>
    </xf>
    <xf numFmtId="164" fontId="28" fillId="3" borderId="10" xfId="1" applyNumberFormat="1" applyFont="1" applyFill="1" applyBorder="1"/>
    <xf numFmtId="165" fontId="0" fillId="2" borderId="3" xfId="2" applyNumberFormat="1" applyFont="1" applyFill="1" applyBorder="1" applyProtection="1">
      <protection locked="0"/>
    </xf>
    <xf numFmtId="165" fontId="2" fillId="2" borderId="3" xfId="2" applyNumberFormat="1" applyFont="1" applyFill="1" applyBorder="1" applyProtection="1">
      <protection locked="0"/>
    </xf>
    <xf numFmtId="165" fontId="2" fillId="2" borderId="3" xfId="2" applyNumberFormat="1" applyFont="1" applyFill="1" applyBorder="1" applyAlignment="1" applyProtection="1">
      <alignment vertical="center" wrapText="1"/>
      <protection locked="0"/>
    </xf>
    <xf numFmtId="0" fontId="2" fillId="2" borderId="3" xfId="0" applyFont="1" applyFill="1" applyBorder="1" applyProtection="1">
      <protection locked="0"/>
    </xf>
    <xf numFmtId="44" fontId="2" fillId="2" borderId="3" xfId="2" applyNumberFormat="1" applyFont="1" applyFill="1" applyBorder="1" applyProtection="1">
      <protection locked="0"/>
    </xf>
    <xf numFmtId="164" fontId="19" fillId="3" borderId="0" xfId="1" applyNumberFormat="1" applyFont="1" applyFill="1" applyAlignment="1">
      <alignment horizontal="left" indent="2"/>
    </xf>
    <xf numFmtId="8" fontId="23" fillId="2" borderId="23" xfId="2" applyNumberFormat="1" applyFont="1" applyFill="1" applyBorder="1" applyProtection="1">
      <protection locked="0"/>
    </xf>
    <xf numFmtId="0" fontId="24" fillId="2" borderId="8" xfId="0" applyFont="1" applyFill="1" applyBorder="1" applyAlignment="1" applyProtection="1">
      <alignment horizontal="center"/>
      <protection locked="0"/>
    </xf>
    <xf numFmtId="0" fontId="24" fillId="2" borderId="9" xfId="0" applyFont="1" applyFill="1" applyBorder="1" applyAlignment="1" applyProtection="1">
      <alignment horizontal="center"/>
      <protection locked="0"/>
    </xf>
    <xf numFmtId="0" fontId="22" fillId="2" borderId="12" xfId="0" applyFont="1" applyFill="1" applyBorder="1" applyProtection="1">
      <protection locked="0"/>
    </xf>
    <xf numFmtId="0" fontId="22" fillId="2" borderId="13" xfId="0" applyFont="1" applyFill="1" applyBorder="1" applyProtection="1">
      <protection locked="0"/>
    </xf>
    <xf numFmtId="0" fontId="23" fillId="2" borderId="13" xfId="0" applyFont="1" applyFill="1" applyBorder="1" applyAlignment="1" applyProtection="1">
      <alignment horizontal="right"/>
      <protection locked="0"/>
    </xf>
    <xf numFmtId="44" fontId="23" fillId="2" borderId="13" xfId="0" applyNumberFormat="1" applyFont="1" applyFill="1" applyBorder="1" applyProtection="1">
      <protection locked="0"/>
    </xf>
    <xf numFmtId="44" fontId="23" fillId="2" borderId="14" xfId="0" applyNumberFormat="1" applyFont="1" applyFill="1" applyBorder="1" applyProtection="1">
      <protection locked="0"/>
    </xf>
    <xf numFmtId="0" fontId="19" fillId="3" borderId="0" xfId="0" applyFont="1" applyFill="1" applyAlignment="1">
      <alignment wrapText="1"/>
    </xf>
    <xf numFmtId="164" fontId="9" fillId="3" borderId="0" xfId="1" applyNumberFormat="1" applyFont="1" applyFill="1" applyAlignment="1">
      <alignment horizontal="left" indent="30"/>
    </xf>
    <xf numFmtId="164" fontId="9" fillId="3" borderId="0" xfId="1" applyNumberFormat="1" applyFont="1" applyFill="1" applyAlignment="1">
      <alignment horizontal="left" indent="19"/>
    </xf>
    <xf numFmtId="164" fontId="0" fillId="2" borderId="4" xfId="1" applyNumberFormat="1" applyFont="1" applyFill="1" applyBorder="1" applyAlignment="1" applyProtection="1">
      <alignment horizontal="center"/>
      <protection locked="0"/>
    </xf>
    <xf numFmtId="164" fontId="0" fillId="2" borderId="1" xfId="1" applyNumberFormat="1" applyFont="1" applyFill="1" applyBorder="1" applyAlignment="1" applyProtection="1">
      <alignment horizontal="center"/>
      <protection locked="0"/>
    </xf>
    <xf numFmtId="164" fontId="0" fillId="2" borderId="5" xfId="1" applyNumberFormat="1" applyFont="1" applyFill="1" applyBorder="1" applyAlignment="1" applyProtection="1">
      <alignment horizontal="center"/>
      <protection locked="0"/>
    </xf>
    <xf numFmtId="164" fontId="0" fillId="3" borderId="10" xfId="1" applyNumberFormat="1" applyFont="1" applyFill="1" applyBorder="1" applyAlignment="1">
      <alignment horizontal="left" vertical="center" wrapText="1"/>
    </xf>
    <xf numFmtId="164" fontId="0" fillId="3" borderId="0" xfId="1" applyNumberFormat="1" applyFont="1" applyFill="1" applyBorder="1" applyAlignment="1">
      <alignment horizontal="left" vertical="center" wrapText="1"/>
    </xf>
    <xf numFmtId="164" fontId="10" fillId="3" borderId="15" xfId="1" applyNumberFormat="1" applyFont="1" applyFill="1" applyBorder="1" applyAlignment="1">
      <alignment horizontal="center"/>
    </xf>
    <xf numFmtId="164" fontId="10" fillId="3" borderId="16" xfId="1" applyNumberFormat="1" applyFont="1" applyFill="1" applyBorder="1" applyAlignment="1">
      <alignment horizontal="center"/>
    </xf>
    <xf numFmtId="164" fontId="3" fillId="3" borderId="18" xfId="1" applyNumberFormat="1" applyFont="1" applyFill="1" applyBorder="1" applyAlignment="1">
      <alignment horizontal="center"/>
    </xf>
    <xf numFmtId="164" fontId="3" fillId="3" borderId="0" xfId="1" applyNumberFormat="1" applyFont="1" applyFill="1" applyBorder="1" applyAlignment="1">
      <alignment horizontal="center"/>
    </xf>
    <xf numFmtId="164" fontId="13" fillId="3" borderId="18" xfId="1" applyNumberFormat="1" applyFont="1" applyFill="1" applyBorder="1" applyAlignment="1">
      <alignment horizontal="right"/>
    </xf>
    <xf numFmtId="164" fontId="13" fillId="3" borderId="0" xfId="1" applyNumberFormat="1" applyFont="1" applyFill="1" applyBorder="1" applyAlignment="1">
      <alignment horizontal="right"/>
    </xf>
    <xf numFmtId="164" fontId="14" fillId="3" borderId="18" xfId="1" applyNumberFormat="1" applyFont="1" applyFill="1" applyBorder="1" applyAlignment="1">
      <alignment horizontal="right" wrapText="1"/>
    </xf>
    <xf numFmtId="164" fontId="14" fillId="3" borderId="0" xfId="1" applyNumberFormat="1" applyFont="1" applyFill="1" applyBorder="1" applyAlignment="1">
      <alignment horizontal="right" wrapText="1"/>
    </xf>
    <xf numFmtId="164" fontId="3" fillId="3" borderId="18" xfId="1" applyNumberFormat="1" applyFont="1" applyFill="1" applyBorder="1" applyAlignment="1">
      <alignment horizontal="right" wrapText="1"/>
    </xf>
    <xf numFmtId="164" fontId="3" fillId="3" borderId="0" xfId="1" applyNumberFormat="1" applyFont="1" applyFill="1" applyBorder="1" applyAlignment="1">
      <alignment horizontal="right" wrapText="1"/>
    </xf>
    <xf numFmtId="0" fontId="19" fillId="3" borderId="0" xfId="0" applyFont="1" applyFill="1" applyAlignment="1">
      <alignment horizontal="center" wrapText="1"/>
    </xf>
    <xf numFmtId="164" fontId="29" fillId="3" borderId="21" xfId="1" applyNumberFormat="1" applyFont="1" applyFill="1" applyBorder="1" applyAlignment="1">
      <alignment horizontal="center"/>
    </xf>
    <xf numFmtId="164" fontId="8" fillId="4" borderId="10" xfId="1" applyNumberFormat="1" applyFont="1" applyFill="1" applyBorder="1" applyAlignment="1">
      <alignment horizontal="right"/>
    </xf>
    <xf numFmtId="164" fontId="8" fillId="4" borderId="0" xfId="1" applyNumberFormat="1" applyFont="1" applyFill="1" applyBorder="1" applyAlignment="1">
      <alignment horizontal="right"/>
    </xf>
    <xf numFmtId="164" fontId="2" fillId="3" borderId="10" xfId="1" applyNumberFormat="1" applyFont="1" applyFill="1" applyBorder="1" applyAlignment="1">
      <alignment horizontal="left" wrapText="1"/>
    </xf>
    <xf numFmtId="164" fontId="2" fillId="3" borderId="0" xfId="1" applyNumberFormat="1" applyFont="1" applyFill="1" applyBorder="1" applyAlignment="1">
      <alignment horizontal="left" wrapText="1"/>
    </xf>
    <xf numFmtId="164" fontId="10" fillId="3" borderId="7" xfId="1" applyNumberFormat="1" applyFont="1" applyFill="1" applyBorder="1" applyAlignment="1">
      <alignment horizontal="center"/>
    </xf>
    <xf numFmtId="164" fontId="10" fillId="3" borderId="8" xfId="1" applyNumberFormat="1" applyFont="1" applyFill="1" applyBorder="1" applyAlignment="1">
      <alignment horizontal="center"/>
    </xf>
    <xf numFmtId="164" fontId="10" fillId="3" borderId="9" xfId="1" applyNumberFormat="1" applyFont="1" applyFill="1" applyBorder="1" applyAlignment="1">
      <alignment horizontal="center"/>
    </xf>
    <xf numFmtId="164" fontId="3" fillId="3" borderId="10" xfId="1" applyNumberFormat="1" applyFont="1" applyFill="1" applyBorder="1" applyAlignment="1">
      <alignment horizontal="center"/>
    </xf>
    <xf numFmtId="164" fontId="3" fillId="3" borderId="11" xfId="1" applyNumberFormat="1" applyFont="1" applyFill="1" applyBorder="1" applyAlignment="1">
      <alignment horizontal="center"/>
    </xf>
    <xf numFmtId="164" fontId="26" fillId="3" borderId="10" xfId="1" applyNumberFormat="1" applyFont="1" applyFill="1" applyBorder="1" applyAlignment="1">
      <alignment horizontal="right" vertical="center" wrapText="1"/>
    </xf>
    <xf numFmtId="164" fontId="26" fillId="3" borderId="0" xfId="1" applyNumberFormat="1" applyFont="1" applyFill="1" applyBorder="1" applyAlignment="1">
      <alignment horizontal="right" vertical="center" wrapText="1"/>
    </xf>
    <xf numFmtId="0" fontId="0" fillId="3" borderId="10" xfId="0" applyFill="1" applyBorder="1" applyAlignment="1">
      <alignment horizontal="left" wrapText="1" indent="1"/>
    </xf>
    <xf numFmtId="0" fontId="0" fillId="3" borderId="0" xfId="0" applyFill="1" applyBorder="1" applyAlignment="1">
      <alignment horizontal="left" wrapText="1" indent="1"/>
    </xf>
    <xf numFmtId="0" fontId="0" fillId="3" borderId="16" xfId="0" applyFill="1" applyBorder="1" applyAlignment="1">
      <alignment horizontal="left" vertical="center"/>
    </xf>
    <xf numFmtId="0" fontId="0" fillId="3" borderId="17" xfId="0" applyFill="1" applyBorder="1" applyAlignment="1">
      <alignment horizontal="left" vertical="center"/>
    </xf>
    <xf numFmtId="0" fontId="0" fillId="3" borderId="0" xfId="0" applyFill="1" applyBorder="1" applyAlignment="1">
      <alignment horizontal="left" vertical="center"/>
    </xf>
    <xf numFmtId="0" fontId="0" fillId="3" borderId="19" xfId="0" applyFill="1" applyBorder="1" applyAlignment="1">
      <alignment horizontal="left" vertical="center"/>
    </xf>
    <xf numFmtId="0" fontId="11" fillId="3" borderId="21" xfId="0" applyFont="1" applyFill="1" applyBorder="1" applyAlignment="1">
      <alignment horizontal="left" vertical="center"/>
    </xf>
    <xf numFmtId="0" fontId="11" fillId="3" borderId="22" xfId="0" applyFont="1" applyFill="1" applyBorder="1" applyAlignment="1">
      <alignment horizontal="left" vertical="center"/>
    </xf>
    <xf numFmtId="0" fontId="11" fillId="3" borderId="10" xfId="0" applyFont="1" applyFill="1" applyBorder="1" applyAlignment="1">
      <alignment horizontal="right" vertical="center" wrapText="1"/>
    </xf>
    <xf numFmtId="0" fontId="11" fillId="3" borderId="0" xfId="0" applyFont="1" applyFill="1" applyBorder="1" applyAlignment="1">
      <alignment horizontal="right" vertical="center" wrapText="1"/>
    </xf>
    <xf numFmtId="164" fontId="18" fillId="3" borderId="10" xfId="1" applyNumberFormat="1" applyFont="1" applyFill="1" applyBorder="1" applyAlignment="1">
      <alignment horizontal="center" vertical="center" wrapText="1"/>
    </xf>
    <xf numFmtId="164" fontId="18" fillId="3" borderId="0" xfId="1" applyNumberFormat="1" applyFont="1" applyFill="1" applyBorder="1" applyAlignment="1">
      <alignment horizontal="center" vertical="center" wrapText="1"/>
    </xf>
    <xf numFmtId="164" fontId="11" fillId="3" borderId="10" xfId="1" applyNumberFormat="1" applyFont="1" applyFill="1" applyBorder="1" applyAlignment="1">
      <alignment horizontal="right" vertical="center" wrapText="1"/>
    </xf>
    <xf numFmtId="164" fontId="11" fillId="3" borderId="0" xfId="1" applyNumberFormat="1" applyFont="1" applyFill="1" applyBorder="1" applyAlignment="1">
      <alignment horizontal="right" vertical="center" wrapText="1"/>
    </xf>
    <xf numFmtId="0" fontId="19" fillId="3" borderId="10"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21" fillId="3" borderId="7" xfId="0" applyFont="1" applyFill="1" applyBorder="1" applyAlignment="1">
      <alignment horizontal="center" wrapText="1"/>
    </xf>
    <xf numFmtId="0" fontId="21" fillId="3" borderId="8" xfId="0" applyFont="1" applyFill="1" applyBorder="1" applyAlignment="1">
      <alignment horizontal="center" wrapText="1"/>
    </xf>
    <xf numFmtId="0" fontId="21" fillId="3" borderId="9" xfId="0" applyFont="1" applyFill="1" applyBorder="1" applyAlignment="1">
      <alignment horizontal="center" wrapText="1"/>
    </xf>
    <xf numFmtId="0" fontId="21" fillId="3" borderId="10" xfId="0" applyFont="1" applyFill="1" applyBorder="1" applyAlignment="1">
      <alignment horizontal="center" wrapText="1"/>
    </xf>
    <xf numFmtId="0" fontId="21" fillId="3" borderId="0" xfId="0" applyFont="1" applyFill="1" applyAlignment="1">
      <alignment horizontal="center" wrapText="1"/>
    </xf>
    <xf numFmtId="0" fontId="21" fillId="3" borderId="11" xfId="0" applyFont="1" applyFill="1" applyBorder="1" applyAlignment="1">
      <alignment horizontal="center" wrapText="1"/>
    </xf>
    <xf numFmtId="0" fontId="23" fillId="2" borderId="7" xfId="0" applyFont="1" applyFill="1" applyBorder="1" applyAlignment="1" applyProtection="1">
      <alignment horizontal="center"/>
      <protection locked="0"/>
    </xf>
    <xf numFmtId="0" fontId="23" fillId="2" borderId="8" xfId="0" applyFont="1" applyFill="1" applyBorder="1" applyAlignment="1" applyProtection="1">
      <alignment horizontal="center"/>
      <protection locked="0"/>
    </xf>
    <xf numFmtId="0" fontId="11" fillId="3" borderId="10" xfId="0" applyFont="1" applyFill="1" applyBorder="1" applyAlignment="1">
      <alignment horizontal="center" wrapText="1"/>
    </xf>
    <xf numFmtId="0" fontId="11" fillId="3" borderId="0" xfId="0" applyFont="1" applyFill="1" applyBorder="1" applyAlignment="1">
      <alignment horizontal="center" wrapText="1"/>
    </xf>
    <xf numFmtId="0" fontId="11" fillId="3" borderId="11" xfId="0" applyFont="1" applyFill="1" applyBorder="1" applyAlignment="1">
      <alignment horizontal="center" wrapText="1"/>
    </xf>
    <xf numFmtId="164" fontId="0" fillId="3" borderId="20" xfId="1" applyNumberFormat="1" applyFont="1" applyFill="1" applyBorder="1"/>
    <xf numFmtId="164" fontId="0" fillId="3" borderId="21" xfId="1" applyNumberFormat="1" applyFont="1" applyFill="1" applyBorder="1"/>
    <xf numFmtId="164" fontId="29" fillId="3" borderId="0" xfId="1" applyNumberFormat="1" applyFont="1" applyFill="1" applyBorder="1" applyAlignment="1">
      <alignment horizontal="center"/>
    </xf>
    <xf numFmtId="164" fontId="29" fillId="3" borderId="0" xfId="1" applyNumberFormat="1" applyFont="1" applyFill="1" applyBorder="1" applyAlignment="1"/>
    <xf numFmtId="164" fontId="29" fillId="2" borderId="23" xfId="1" applyNumberFormat="1" applyFont="1" applyFill="1" applyBorder="1" applyAlignment="1">
      <alignment horizontal="center"/>
    </xf>
    <xf numFmtId="164" fontId="11" fillId="3" borderId="0" xfId="1" applyNumberFormat="1" applyFont="1" applyFill="1" applyBorder="1" applyAlignment="1">
      <alignment horizontal="right"/>
    </xf>
    <xf numFmtId="0" fontId="0" fillId="3" borderId="0" xfId="0" applyFill="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173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1</xdr:rowOff>
    </xdr:from>
    <xdr:to>
      <xdr:col>0</xdr:col>
      <xdr:colOff>2740308</xdr:colOff>
      <xdr:row>7</xdr:row>
      <xdr:rowOff>116419</xdr:rowOff>
    </xdr:to>
    <xdr:pic>
      <xdr:nvPicPr>
        <xdr:cNvPr id="5" name="Picture 4">
          <a:extLst>
            <a:ext uri="{FF2B5EF4-FFF2-40B4-BE49-F238E27FC236}">
              <a16:creationId xmlns:a16="http://schemas.microsoft.com/office/drawing/2014/main" id="{ED2618F3-04B5-2E42-B972-BA43C5E941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740308" cy="1333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30256-4D05-D34B-8DCA-4B2B13EDCF02}">
  <dimension ref="A1:W94"/>
  <sheetViews>
    <sheetView tabSelected="1" topLeftCell="A3" zoomScale="110" zoomScaleNormal="110" workbookViewId="0">
      <selection activeCell="A21" sqref="A21"/>
    </sheetView>
  </sheetViews>
  <sheetFormatPr baseColWidth="10" defaultColWidth="8.83203125" defaultRowHeight="16"/>
  <cols>
    <col min="1" max="1" width="68.6640625" style="2" customWidth="1"/>
    <col min="2" max="2" width="9.6640625" style="2" customWidth="1"/>
    <col min="3" max="3" width="12.83203125" style="2" customWidth="1"/>
    <col min="4" max="4" width="15.6640625" style="2" customWidth="1"/>
    <col min="5" max="5" width="8.83203125" style="2"/>
    <col min="6" max="6" width="10.83203125" style="2" customWidth="1"/>
    <col min="7" max="7" width="10.1640625" style="2" customWidth="1"/>
    <col min="8" max="8" width="11.1640625" style="2" customWidth="1"/>
    <col min="9" max="16384" width="8.83203125" style="2"/>
  </cols>
  <sheetData>
    <row r="1" spans="1:6" hidden="1">
      <c r="A1" s="2" t="s">
        <v>18</v>
      </c>
    </row>
    <row r="2" spans="1:6" hidden="1">
      <c r="A2" s="2" t="s">
        <v>19</v>
      </c>
    </row>
    <row r="3" spans="1:6">
      <c r="A3" s="1"/>
      <c r="B3" s="1"/>
      <c r="C3" s="1"/>
      <c r="D3" s="1"/>
    </row>
    <row r="4" spans="1:6" ht="24">
      <c r="A4" s="129" t="s">
        <v>0</v>
      </c>
      <c r="B4" s="129"/>
      <c r="C4" s="129"/>
      <c r="D4" s="129"/>
    </row>
    <row r="5" spans="1:6" ht="24">
      <c r="A5" s="130" t="s">
        <v>15</v>
      </c>
      <c r="B5" s="130"/>
      <c r="C5" s="130"/>
      <c r="D5" s="130"/>
    </row>
    <row r="6" spans="1:6">
      <c r="A6" s="189"/>
      <c r="B6" s="189"/>
      <c r="C6" s="189"/>
      <c r="D6" s="189"/>
      <c r="E6" s="189"/>
    </row>
    <row r="7" spans="1:6">
      <c r="A7" s="189"/>
      <c r="B7" s="189"/>
      <c r="C7" s="189"/>
      <c r="D7" s="189"/>
      <c r="E7" s="189"/>
    </row>
    <row r="8" spans="1:6" ht="17" thickBot="1">
      <c r="A8" s="189"/>
      <c r="B8" s="189"/>
      <c r="C8" s="189"/>
      <c r="D8" s="189"/>
      <c r="E8" s="189"/>
    </row>
    <row r="9" spans="1:6" ht="20" thickBot="1">
      <c r="A9" s="191" t="s">
        <v>75</v>
      </c>
      <c r="B9" s="190"/>
      <c r="C9" s="188"/>
      <c r="D9" s="188"/>
      <c r="E9" s="188"/>
    </row>
    <row r="10" spans="1:6">
      <c r="A10" s="188"/>
      <c r="B10" s="188"/>
      <c r="C10" s="188"/>
      <c r="D10" s="188"/>
      <c r="E10" s="188"/>
    </row>
    <row r="11" spans="1:6" ht="17" thickBot="1">
      <c r="A11" s="147" t="s">
        <v>74</v>
      </c>
      <c r="B11" s="147"/>
      <c r="C11" s="147"/>
      <c r="D11" s="147"/>
      <c r="E11" s="147"/>
    </row>
    <row r="12" spans="1:6" ht="22" thickTop="1">
      <c r="A12" s="136" t="s">
        <v>16</v>
      </c>
      <c r="B12" s="137"/>
      <c r="C12" s="137"/>
      <c r="D12" s="137"/>
      <c r="E12" s="53"/>
    </row>
    <row r="13" spans="1:6">
      <c r="A13" s="138" t="s">
        <v>1</v>
      </c>
      <c r="B13" s="139"/>
      <c r="C13" s="139"/>
      <c r="D13" s="139"/>
      <c r="E13" s="54"/>
    </row>
    <row r="14" spans="1:6">
      <c r="A14" s="55"/>
      <c r="B14" s="43"/>
      <c r="E14" s="54"/>
    </row>
    <row r="15" spans="1:6">
      <c r="A15" s="56" t="s">
        <v>2</v>
      </c>
      <c r="B15" s="43"/>
      <c r="C15" s="43"/>
      <c r="D15" s="43"/>
      <c r="E15" s="54"/>
    </row>
    <row r="16" spans="1:6">
      <c r="A16" s="57" t="s">
        <v>69</v>
      </c>
      <c r="B16" s="43"/>
      <c r="C16" s="43"/>
      <c r="D16" s="43"/>
      <c r="E16" s="54"/>
      <c r="F16" s="111"/>
    </row>
    <row r="17" spans="1:5">
      <c r="A17" s="57"/>
      <c r="B17" s="43"/>
      <c r="C17" s="43"/>
      <c r="D17" s="43"/>
      <c r="E17" s="54"/>
    </row>
    <row r="18" spans="1:5">
      <c r="A18" s="58" t="s">
        <v>17</v>
      </c>
      <c r="B18" s="131" t="s">
        <v>18</v>
      </c>
      <c r="C18" s="132"/>
      <c r="D18" s="133"/>
      <c r="E18" s="54"/>
    </row>
    <row r="19" spans="1:5">
      <c r="A19" s="57"/>
      <c r="B19" s="44"/>
      <c r="C19" s="46" t="s">
        <v>20</v>
      </c>
      <c r="D19" s="46" t="s">
        <v>21</v>
      </c>
      <c r="E19" s="54"/>
    </row>
    <row r="20" spans="1:5" ht="52" customHeight="1">
      <c r="A20" s="59" t="s">
        <v>22</v>
      </c>
      <c r="B20" s="43"/>
      <c r="C20" s="114"/>
      <c r="D20" s="60">
        <f>IF($B$18=$A$1,C20/12,IF($B$18=$A$2,C20/4,""))</f>
        <v>0</v>
      </c>
      <c r="E20" s="54"/>
    </row>
    <row r="21" spans="1:5">
      <c r="A21" s="55"/>
      <c r="B21" s="43"/>
      <c r="C21" s="60"/>
      <c r="D21" s="60"/>
      <c r="E21" s="54"/>
    </row>
    <row r="22" spans="1:5">
      <c r="A22" s="61" t="s">
        <v>23</v>
      </c>
      <c r="B22" s="43"/>
      <c r="C22" s="114"/>
      <c r="D22" s="60">
        <f>IF($B$18=$A$1,C22/12,IF($B$18=$A$2,C22/4,""))</f>
        <v>0</v>
      </c>
      <c r="E22" s="54"/>
    </row>
    <row r="23" spans="1:5">
      <c r="A23" s="61"/>
      <c r="B23" s="43"/>
      <c r="C23" s="60"/>
      <c r="D23" s="60"/>
      <c r="E23" s="54"/>
    </row>
    <row r="24" spans="1:5">
      <c r="A24" s="57" t="s">
        <v>24</v>
      </c>
      <c r="B24" s="43"/>
      <c r="C24" s="114"/>
      <c r="D24" s="60">
        <f>IF($B$18=$A$1,C24/12,IF($B$18=$A$2,C24/4,""))</f>
        <v>0</v>
      </c>
      <c r="E24" s="54"/>
    </row>
    <row r="25" spans="1:5">
      <c r="A25" s="57"/>
      <c r="B25" s="43"/>
      <c r="C25" s="60"/>
      <c r="D25" s="60"/>
      <c r="E25" s="54"/>
    </row>
    <row r="26" spans="1:5">
      <c r="A26" s="57" t="s">
        <v>25</v>
      </c>
      <c r="B26" s="43"/>
      <c r="C26" s="114"/>
      <c r="D26" s="60">
        <f>IF($B$18=$A$1,C26/12,IF($B$18=$A$2,C26/4,""))</f>
        <v>0</v>
      </c>
      <c r="E26" s="54"/>
    </row>
    <row r="27" spans="1:5">
      <c r="A27" s="57"/>
      <c r="B27" s="43"/>
      <c r="C27" s="60"/>
      <c r="D27" s="60"/>
      <c r="E27" s="54"/>
    </row>
    <row r="28" spans="1:5" ht="19">
      <c r="A28" s="140" t="s">
        <v>29</v>
      </c>
      <c r="B28" s="141"/>
      <c r="C28" s="107">
        <f>SUM(C20,C22,C24,C26)</f>
        <v>0</v>
      </c>
      <c r="D28" s="107">
        <f>SUM(D20,D22,D24,D26)</f>
        <v>0</v>
      </c>
      <c r="E28" s="54"/>
    </row>
    <row r="29" spans="1:5" ht="19">
      <c r="A29" s="62"/>
      <c r="B29" s="50"/>
      <c r="C29" s="107"/>
      <c r="D29" s="107"/>
      <c r="E29" s="54"/>
    </row>
    <row r="30" spans="1:5">
      <c r="A30" s="57" t="s">
        <v>27</v>
      </c>
      <c r="B30" s="43"/>
      <c r="C30" s="114"/>
      <c r="D30" s="60">
        <f>IF($B$18=$A$1,C30/12,IF($B$18=$A$2,C30/4,""))</f>
        <v>0</v>
      </c>
      <c r="E30" s="54"/>
    </row>
    <row r="31" spans="1:5">
      <c r="A31" s="55" t="s">
        <v>68</v>
      </c>
      <c r="B31" s="43"/>
      <c r="C31" s="60"/>
      <c r="D31" s="60"/>
      <c r="E31" s="54"/>
    </row>
    <row r="32" spans="1:5">
      <c r="A32" s="55" t="s">
        <v>26</v>
      </c>
      <c r="B32" s="43"/>
      <c r="C32" s="60"/>
      <c r="D32" s="108"/>
      <c r="E32" s="54"/>
    </row>
    <row r="33" spans="1:5">
      <c r="A33" s="110" t="s">
        <v>28</v>
      </c>
      <c r="B33" s="43"/>
      <c r="C33" s="60"/>
      <c r="D33" s="60"/>
      <c r="E33" s="54"/>
    </row>
    <row r="34" spans="1:5">
      <c r="A34" s="110"/>
      <c r="B34" s="43"/>
      <c r="C34" s="60"/>
      <c r="D34" s="60"/>
      <c r="E34" s="54"/>
    </row>
    <row r="35" spans="1:5" ht="19">
      <c r="A35" s="142" t="s">
        <v>30</v>
      </c>
      <c r="B35" s="143"/>
      <c r="C35" s="107">
        <f>C28-C30</f>
        <v>0</v>
      </c>
      <c r="D35" s="107">
        <f>D28-D30</f>
        <v>0</v>
      </c>
      <c r="E35" s="54"/>
    </row>
    <row r="36" spans="1:5" s="34" customFormat="1" ht="15" customHeight="1">
      <c r="A36" s="63"/>
      <c r="B36" s="35"/>
      <c r="C36" s="51"/>
      <c r="D36" s="64"/>
      <c r="E36" s="65"/>
    </row>
    <row r="37" spans="1:5" s="34" customFormat="1" ht="15" customHeight="1">
      <c r="A37" s="144"/>
      <c r="B37" s="145"/>
      <c r="D37" s="72" t="s">
        <v>65</v>
      </c>
      <c r="E37" s="65"/>
    </row>
    <row r="38" spans="1:5">
      <c r="A38" s="55"/>
      <c r="B38" s="43"/>
      <c r="C38" s="52"/>
      <c r="D38" s="43"/>
      <c r="E38" s="54"/>
    </row>
    <row r="39" spans="1:5" s="30" customFormat="1" ht="19">
      <c r="A39" s="66" t="s">
        <v>31</v>
      </c>
      <c r="B39" s="67"/>
      <c r="C39" s="68"/>
      <c r="D39" s="69">
        <f>IF((D35*2.5)&lt;10000000,(D35*2.5),10000000)</f>
        <v>0</v>
      </c>
      <c r="E39" s="70"/>
    </row>
    <row r="40" spans="1:5" ht="17" thickBot="1">
      <c r="A40" s="186"/>
      <c r="B40" s="187"/>
      <c r="C40" s="187"/>
      <c r="D40" s="187"/>
      <c r="E40" s="71"/>
    </row>
    <row r="41" spans="1:5" ht="17" thickTop="1">
      <c r="A41" s="42" t="s">
        <v>3</v>
      </c>
      <c r="B41" s="30"/>
    </row>
    <row r="42" spans="1:5">
      <c r="A42" s="109" t="s">
        <v>4</v>
      </c>
    </row>
    <row r="43" spans="1:5">
      <c r="A43" s="109" t="s">
        <v>5</v>
      </c>
    </row>
    <row r="44" spans="1:5">
      <c r="A44" s="109" t="s">
        <v>6</v>
      </c>
    </row>
    <row r="45" spans="1:5">
      <c r="A45" s="109" t="s">
        <v>7</v>
      </c>
    </row>
    <row r="46" spans="1:5">
      <c r="A46" s="109" t="s">
        <v>8</v>
      </c>
    </row>
    <row r="47" spans="1:5">
      <c r="A47" s="109" t="s">
        <v>9</v>
      </c>
      <c r="D47" s="111"/>
    </row>
    <row r="48" spans="1:5" ht="17" thickBot="1">
      <c r="A48" s="119" t="s">
        <v>70</v>
      </c>
    </row>
    <row r="49" spans="1:13" ht="21">
      <c r="A49" s="152" t="s">
        <v>32</v>
      </c>
      <c r="B49" s="153"/>
      <c r="C49" s="153"/>
      <c r="D49" s="153"/>
      <c r="E49" s="153"/>
      <c r="F49" s="153"/>
      <c r="G49" s="153"/>
      <c r="H49" s="153"/>
      <c r="I49" s="153"/>
      <c r="J49" s="153"/>
      <c r="K49" s="153"/>
      <c r="L49" s="153"/>
      <c r="M49" s="154"/>
    </row>
    <row r="50" spans="1:13">
      <c r="A50" s="155" t="s">
        <v>10</v>
      </c>
      <c r="B50" s="139"/>
      <c r="C50" s="139"/>
      <c r="D50" s="139"/>
      <c r="E50" s="139"/>
      <c r="F50" s="139"/>
      <c r="G50" s="139"/>
      <c r="H50" s="139"/>
      <c r="I50" s="139"/>
      <c r="J50" s="139"/>
      <c r="K50" s="139"/>
      <c r="L50" s="139"/>
      <c r="M50" s="156"/>
    </row>
    <row r="51" spans="1:13">
      <c r="A51" s="45"/>
      <c r="B51" s="43"/>
      <c r="C51" s="43"/>
      <c r="D51" s="43"/>
      <c r="E51" s="43"/>
      <c r="F51" s="43"/>
      <c r="G51" s="43"/>
      <c r="H51" s="43"/>
      <c r="I51" s="43"/>
      <c r="J51" s="43"/>
      <c r="K51" s="43"/>
      <c r="L51" s="43"/>
      <c r="M51" s="48"/>
    </row>
    <row r="52" spans="1:13">
      <c r="A52" s="49" t="s">
        <v>66</v>
      </c>
      <c r="B52" s="39"/>
      <c r="C52" s="43"/>
      <c r="D52" s="106"/>
      <c r="E52" s="43"/>
      <c r="F52" s="43"/>
      <c r="G52" s="43"/>
      <c r="H52" s="43"/>
      <c r="I52" s="43"/>
      <c r="J52" s="43"/>
      <c r="K52" s="43"/>
      <c r="L52" s="43"/>
      <c r="M52" s="48"/>
    </row>
    <row r="53" spans="1:13">
      <c r="A53" s="73" t="s">
        <v>33</v>
      </c>
      <c r="B53" s="74"/>
      <c r="C53" s="43"/>
      <c r="D53" s="115"/>
      <c r="E53" s="43"/>
      <c r="F53" s="43"/>
      <c r="G53" s="43"/>
      <c r="H53" s="43"/>
      <c r="I53" s="43"/>
      <c r="J53" s="43"/>
      <c r="K53" s="43"/>
      <c r="L53" s="43"/>
      <c r="M53" s="48"/>
    </row>
    <row r="54" spans="1:13">
      <c r="A54" s="73" t="s">
        <v>11</v>
      </c>
      <c r="B54" s="74"/>
      <c r="C54" s="43"/>
      <c r="D54" s="115"/>
      <c r="E54" s="75"/>
      <c r="F54" s="75"/>
      <c r="G54" s="75"/>
      <c r="H54" s="75"/>
      <c r="I54" s="43"/>
      <c r="J54" s="43"/>
      <c r="K54" s="43"/>
      <c r="L54" s="43"/>
      <c r="M54" s="48"/>
    </row>
    <row r="55" spans="1:13">
      <c r="A55" s="73" t="s">
        <v>12</v>
      </c>
      <c r="B55" s="74"/>
      <c r="C55" s="43"/>
      <c r="D55" s="115"/>
      <c r="E55" s="75"/>
      <c r="F55" s="75"/>
      <c r="G55" s="75"/>
      <c r="H55" s="75"/>
      <c r="I55" s="43"/>
      <c r="J55" s="43"/>
      <c r="K55" s="43"/>
      <c r="L55" s="43"/>
      <c r="M55" s="48"/>
    </row>
    <row r="56" spans="1:13" s="41" customFormat="1" ht="15" customHeight="1">
      <c r="A56" s="134" t="s">
        <v>13</v>
      </c>
      <c r="B56" s="135"/>
      <c r="C56" s="76"/>
      <c r="D56" s="116">
        <v>0</v>
      </c>
      <c r="E56" s="75"/>
      <c r="F56" s="75"/>
      <c r="G56" s="75"/>
      <c r="H56" s="75"/>
      <c r="I56" s="76"/>
      <c r="J56" s="76"/>
      <c r="K56" s="76"/>
      <c r="L56" s="76"/>
      <c r="M56" s="98"/>
    </row>
    <row r="57" spans="1:13" s="40" customFormat="1" ht="23" customHeight="1">
      <c r="A57" s="157" t="s">
        <v>36</v>
      </c>
      <c r="B57" s="158"/>
      <c r="C57" s="158"/>
      <c r="D57" s="103">
        <f>SUM(D53:D56)</f>
        <v>0</v>
      </c>
      <c r="E57" s="78" t="s">
        <v>34</v>
      </c>
      <c r="F57" s="77"/>
      <c r="G57" s="77"/>
      <c r="H57" s="77"/>
      <c r="I57" s="77"/>
      <c r="J57" s="77"/>
      <c r="K57" s="77"/>
      <c r="L57" s="77"/>
      <c r="M57" s="99"/>
    </row>
    <row r="58" spans="1:13" s="40" customFormat="1" ht="15">
      <c r="A58" s="79"/>
      <c r="B58" s="77"/>
      <c r="C58" s="77"/>
      <c r="D58" s="77"/>
      <c r="E58" s="80"/>
      <c r="F58" s="77"/>
      <c r="G58" s="77"/>
      <c r="H58" s="77"/>
      <c r="I58" s="77"/>
      <c r="J58" s="77"/>
      <c r="K58" s="77"/>
      <c r="L58" s="77"/>
      <c r="M58" s="99"/>
    </row>
    <row r="59" spans="1:13" s="40" customFormat="1" ht="21" customHeight="1">
      <c r="A59" s="171" t="s">
        <v>35</v>
      </c>
      <c r="B59" s="172"/>
      <c r="C59" s="172"/>
      <c r="D59" s="104" t="e">
        <f>IF(D57&gt;D39,D39,IF((D53/D57)&lt;0.75,D53+(D53*0.25),D57))</f>
        <v>#DIV/0!</v>
      </c>
      <c r="E59" s="77"/>
      <c r="F59" s="77"/>
      <c r="G59" s="77"/>
      <c r="H59" s="77"/>
      <c r="I59" s="77"/>
      <c r="J59" s="77"/>
      <c r="K59" s="77"/>
      <c r="L59" s="77"/>
      <c r="M59" s="99"/>
    </row>
    <row r="60" spans="1:13" s="40" customFormat="1" ht="21" customHeight="1">
      <c r="A60" s="169" t="e">
        <f>IF((D53/D57)&lt;0.75,"LESS THAN 75% OF TOTAL COSTS WERE INCURRED ON PAYROLL. MAXIMUM LOAN FORGIVENESS HAS BEEN ADJUSTED","")</f>
        <v>#DIV/0!</v>
      </c>
      <c r="B60" s="170"/>
      <c r="C60" s="170"/>
      <c r="D60" s="170"/>
      <c r="E60" s="77"/>
      <c r="F60" s="77"/>
      <c r="G60" s="77"/>
      <c r="H60" s="77"/>
      <c r="I60" s="77"/>
      <c r="J60" s="77"/>
      <c r="K60" s="77"/>
      <c r="L60" s="77"/>
      <c r="M60" s="99"/>
    </row>
    <row r="61" spans="1:13" s="40" customFormat="1" ht="21" customHeight="1">
      <c r="A61" s="81"/>
      <c r="B61" s="82"/>
      <c r="C61" s="82"/>
      <c r="D61" s="82"/>
      <c r="E61" s="77"/>
      <c r="F61" s="77"/>
      <c r="G61" s="77"/>
      <c r="H61" s="77"/>
      <c r="I61" s="77"/>
      <c r="J61" s="77"/>
      <c r="K61" s="77"/>
      <c r="L61" s="77"/>
      <c r="M61" s="99"/>
    </row>
    <row r="62" spans="1:13" s="40" customFormat="1" ht="21" customHeight="1">
      <c r="A62" s="83" t="s">
        <v>38</v>
      </c>
      <c r="B62" s="82"/>
      <c r="C62" s="82"/>
      <c r="D62" s="82"/>
      <c r="E62" s="77"/>
      <c r="F62" s="77"/>
      <c r="G62" s="77"/>
      <c r="H62" s="77"/>
      <c r="I62" s="77"/>
      <c r="J62" s="77"/>
      <c r="K62" s="77"/>
      <c r="L62" s="77"/>
      <c r="M62" s="99"/>
    </row>
    <row r="63" spans="1:13" s="40" customFormat="1" ht="21" customHeight="1">
      <c r="A63" s="84" t="s">
        <v>37</v>
      </c>
      <c r="B63" s="82"/>
      <c r="C63" s="82"/>
      <c r="D63" s="82"/>
      <c r="E63" s="77"/>
      <c r="F63" s="77"/>
      <c r="G63" s="77"/>
      <c r="H63" s="77"/>
      <c r="I63" s="77"/>
      <c r="J63" s="77"/>
      <c r="K63" s="77"/>
      <c r="L63" s="77"/>
      <c r="M63" s="99"/>
    </row>
    <row r="64" spans="1:13" s="41" customFormat="1" ht="36" customHeight="1">
      <c r="A64" s="159" t="s">
        <v>39</v>
      </c>
      <c r="B64" s="160"/>
      <c r="C64" s="160"/>
      <c r="D64" s="117"/>
      <c r="E64" s="3"/>
      <c r="F64" s="3"/>
      <c r="G64" s="3"/>
      <c r="H64" s="3"/>
      <c r="I64" s="76"/>
      <c r="J64" s="76"/>
      <c r="K64" s="76"/>
      <c r="L64" s="76"/>
      <c r="M64" s="98"/>
    </row>
    <row r="65" spans="1:13" s="41" customFormat="1" ht="21" customHeight="1">
      <c r="A65" s="85" t="s">
        <v>40</v>
      </c>
      <c r="B65" s="3"/>
      <c r="C65" s="3"/>
      <c r="D65" s="117"/>
      <c r="E65" s="3"/>
      <c r="F65" s="3"/>
      <c r="G65" s="3"/>
      <c r="H65" s="3"/>
      <c r="I65" s="76"/>
      <c r="J65" s="76"/>
      <c r="K65" s="76"/>
      <c r="L65" s="76"/>
      <c r="M65" s="98"/>
    </row>
    <row r="66" spans="1:13" s="41" customFormat="1" ht="21" customHeight="1">
      <c r="A66" s="85" t="s">
        <v>41</v>
      </c>
      <c r="B66" s="3"/>
      <c r="C66" s="3"/>
      <c r="D66" s="117"/>
      <c r="E66" s="3"/>
      <c r="F66" s="3"/>
      <c r="G66" s="3"/>
      <c r="H66" s="3"/>
      <c r="I66" s="76"/>
      <c r="J66" s="76"/>
      <c r="K66" s="76"/>
      <c r="L66" s="76"/>
      <c r="M66" s="98"/>
    </row>
    <row r="67" spans="1:13" s="41" customFormat="1" ht="15.5" customHeight="1">
      <c r="A67" s="85"/>
      <c r="B67" s="3"/>
      <c r="C67" s="3"/>
      <c r="D67" s="3"/>
      <c r="E67" s="3"/>
      <c r="F67" s="3"/>
      <c r="G67" s="3"/>
      <c r="H67" s="3"/>
      <c r="I67" s="76"/>
      <c r="J67" s="76"/>
      <c r="K67" s="76"/>
      <c r="L67" s="76"/>
      <c r="M67" s="98"/>
    </row>
    <row r="68" spans="1:13" s="41" customFormat="1" ht="16" customHeight="1">
      <c r="A68" s="173" t="s">
        <v>72</v>
      </c>
      <c r="B68" s="174"/>
      <c r="C68" s="174"/>
      <c r="D68" s="174"/>
      <c r="E68" s="174"/>
      <c r="F68" s="174"/>
      <c r="G68" s="174"/>
      <c r="H68" s="174"/>
      <c r="I68" s="76"/>
      <c r="J68" s="76"/>
      <c r="K68" s="76"/>
      <c r="L68" s="76"/>
      <c r="M68" s="98"/>
    </row>
    <row r="69" spans="1:13" s="41" customFormat="1" ht="24" customHeight="1">
      <c r="A69" s="173"/>
      <c r="B69" s="174"/>
      <c r="C69" s="174"/>
      <c r="D69" s="174"/>
      <c r="E69" s="174"/>
      <c r="F69" s="174"/>
      <c r="G69" s="174"/>
      <c r="H69" s="174"/>
      <c r="I69" s="76"/>
      <c r="J69" s="76"/>
      <c r="K69" s="76"/>
      <c r="L69" s="76"/>
      <c r="M69" s="98"/>
    </row>
    <row r="70" spans="1:13" s="41" customFormat="1" ht="15" customHeight="1" thickBot="1">
      <c r="A70" s="87"/>
      <c r="B70" s="86"/>
      <c r="C70" s="86"/>
      <c r="D70" s="86"/>
      <c r="E70" s="86"/>
      <c r="F70" s="86"/>
      <c r="G70" s="86"/>
      <c r="H70" s="86"/>
      <c r="I70" s="76"/>
      <c r="J70" s="76"/>
      <c r="K70" s="76"/>
      <c r="L70" s="76"/>
      <c r="M70" s="98"/>
    </row>
    <row r="71" spans="1:13" s="41" customFormat="1" ht="21" customHeight="1" thickTop="1">
      <c r="A71" s="88"/>
      <c r="B71" s="4" t="str">
        <f>IFERROR(IF($D$64/D65&gt;1,1,$D$64/D65),"")</f>
        <v/>
      </c>
      <c r="C71" s="161" t="s">
        <v>42</v>
      </c>
      <c r="D71" s="161"/>
      <c r="E71" s="161"/>
      <c r="F71" s="161"/>
      <c r="G71" s="161"/>
      <c r="H71" s="162"/>
      <c r="I71" s="76"/>
      <c r="J71" s="76"/>
      <c r="K71" s="76"/>
      <c r="L71" s="76"/>
      <c r="M71" s="98"/>
    </row>
    <row r="72" spans="1:13" s="41" customFormat="1" ht="21" customHeight="1">
      <c r="A72" s="88"/>
      <c r="B72" s="5" t="str">
        <f>IFERROR(IF($D$64/D66&gt;1,1,$D$64/D66),"")</f>
        <v/>
      </c>
      <c r="C72" s="163" t="s">
        <v>43</v>
      </c>
      <c r="D72" s="163"/>
      <c r="E72" s="163"/>
      <c r="F72" s="163"/>
      <c r="G72" s="163"/>
      <c r="H72" s="164"/>
      <c r="I72" s="76"/>
      <c r="J72" s="76"/>
      <c r="K72" s="76"/>
      <c r="L72" s="76"/>
      <c r="M72" s="98"/>
    </row>
    <row r="73" spans="1:13" s="41" customFormat="1" ht="21" customHeight="1" thickBot="1">
      <c r="A73" s="88"/>
      <c r="B73" s="6">
        <f>MAX(B71:B72)</f>
        <v>0</v>
      </c>
      <c r="C73" s="165" t="s">
        <v>44</v>
      </c>
      <c r="D73" s="165"/>
      <c r="E73" s="165"/>
      <c r="F73" s="165"/>
      <c r="G73" s="165"/>
      <c r="H73" s="166"/>
      <c r="I73" s="76"/>
      <c r="J73" s="76"/>
      <c r="K73" s="76"/>
      <c r="L73" s="76"/>
      <c r="M73" s="98"/>
    </row>
    <row r="74" spans="1:13" s="41" customFormat="1" ht="21" customHeight="1" thickTop="1">
      <c r="A74" s="87"/>
      <c r="B74" s="86"/>
      <c r="C74" s="86"/>
      <c r="D74" s="86"/>
      <c r="E74" s="86"/>
      <c r="F74" s="86"/>
      <c r="G74" s="86"/>
      <c r="H74" s="86"/>
      <c r="I74" s="76"/>
      <c r="J74" s="76"/>
      <c r="K74" s="76"/>
      <c r="L74" s="76"/>
      <c r="M74" s="98"/>
    </row>
    <row r="75" spans="1:13" s="41" customFormat="1" ht="21" customHeight="1">
      <c r="A75" s="167" t="s">
        <v>45</v>
      </c>
      <c r="B75" s="168"/>
      <c r="C75" s="168"/>
      <c r="D75" s="89" t="e">
        <f>D59*B73</f>
        <v>#DIV/0!</v>
      </c>
      <c r="E75" s="86"/>
      <c r="F75" s="86"/>
      <c r="G75" s="86"/>
      <c r="H75" s="86"/>
      <c r="I75" s="76"/>
      <c r="J75" s="76"/>
      <c r="K75" s="76"/>
      <c r="L75" s="76"/>
      <c r="M75" s="98"/>
    </row>
    <row r="76" spans="1:13" s="41" customFormat="1" ht="21" customHeight="1">
      <c r="A76" s="90"/>
      <c r="B76" s="91"/>
      <c r="C76" s="91"/>
      <c r="D76" s="89"/>
      <c r="E76" s="86"/>
      <c r="F76" s="86"/>
      <c r="G76" s="86"/>
      <c r="H76" s="86"/>
      <c r="I76" s="76"/>
      <c r="J76" s="76"/>
      <c r="K76" s="76"/>
      <c r="L76" s="76"/>
      <c r="M76" s="98"/>
    </row>
    <row r="77" spans="1:13" s="41" customFormat="1" ht="21" customHeight="1">
      <c r="A77" s="92" t="s">
        <v>47</v>
      </c>
      <c r="B77" s="91"/>
      <c r="C77" s="91"/>
      <c r="D77" s="89"/>
      <c r="E77" s="86"/>
      <c r="F77" s="86"/>
      <c r="G77" s="86"/>
      <c r="H77" s="86"/>
      <c r="I77" s="76"/>
      <c r="J77" s="76"/>
      <c r="K77" s="112"/>
      <c r="L77" s="76"/>
      <c r="M77" s="98"/>
    </row>
    <row r="78" spans="1:13">
      <c r="A78" s="93" t="s">
        <v>46</v>
      </c>
      <c r="B78" s="35"/>
      <c r="C78" s="43"/>
      <c r="D78" s="43"/>
      <c r="E78" s="43"/>
      <c r="F78" s="43"/>
      <c r="G78" s="43"/>
      <c r="H78" s="43"/>
      <c r="I78" s="43"/>
      <c r="J78" s="43"/>
      <c r="K78" s="43"/>
      <c r="L78" s="43"/>
      <c r="M78" s="48"/>
    </row>
    <row r="79" spans="1:13" s="30" customFormat="1" ht="16" customHeight="1">
      <c r="A79" s="49" t="s">
        <v>71</v>
      </c>
      <c r="B79" s="39"/>
      <c r="C79" s="39"/>
      <c r="D79" s="39"/>
      <c r="E79" s="39"/>
      <c r="F79" s="39"/>
      <c r="G79" s="43"/>
      <c r="H79" s="39"/>
      <c r="I79" s="39"/>
      <c r="J79" s="39"/>
      <c r="K79" s="39"/>
      <c r="L79" s="39"/>
      <c r="M79" s="100"/>
    </row>
    <row r="80" spans="1:13" s="30" customFormat="1" ht="21" customHeight="1">
      <c r="A80" s="113"/>
      <c r="B80" s="38"/>
      <c r="C80" s="39"/>
      <c r="D80" s="118"/>
      <c r="E80" s="39"/>
      <c r="F80" s="39"/>
      <c r="G80" s="39"/>
      <c r="H80" s="39"/>
      <c r="I80" s="39"/>
      <c r="J80" s="39"/>
      <c r="K80" s="39"/>
      <c r="L80" s="39"/>
      <c r="M80" s="100"/>
    </row>
    <row r="81" spans="1:23" s="34" customFormat="1" ht="21" customHeight="1">
      <c r="A81" s="93"/>
      <c r="B81" s="35"/>
      <c r="C81" s="36"/>
      <c r="D81" s="37"/>
      <c r="E81" s="35"/>
      <c r="F81" s="35"/>
      <c r="G81" s="35"/>
      <c r="H81" s="35"/>
      <c r="I81" s="35"/>
      <c r="J81" s="35"/>
      <c r="K81" s="35"/>
      <c r="L81" s="35"/>
      <c r="M81" s="101"/>
    </row>
    <row r="82" spans="1:23" ht="24" customHeight="1">
      <c r="A82" s="148" t="s">
        <v>67</v>
      </c>
      <c r="B82" s="149"/>
      <c r="C82" s="149"/>
      <c r="D82" s="105" t="e">
        <f>D75-D80</f>
        <v>#DIV/0!</v>
      </c>
      <c r="E82" s="43"/>
      <c r="F82" s="43"/>
      <c r="G82" s="43"/>
      <c r="H82" s="43"/>
      <c r="I82" s="43"/>
      <c r="J82" s="43"/>
      <c r="K82" s="43"/>
      <c r="L82" s="43"/>
      <c r="M82" s="48"/>
    </row>
    <row r="83" spans="1:23" s="30" customFormat="1" thickBot="1">
      <c r="A83" s="47"/>
      <c r="B83" s="39"/>
      <c r="C83" s="36"/>
      <c r="D83" s="31"/>
      <c r="E83" s="39"/>
      <c r="F83" s="39"/>
      <c r="G83" s="39"/>
      <c r="H83" s="39"/>
      <c r="I83" s="39"/>
      <c r="J83" s="39"/>
      <c r="K83" s="39"/>
      <c r="L83" s="39"/>
      <c r="M83" s="100"/>
    </row>
    <row r="84" spans="1:23" s="30" customFormat="1" thickTop="1">
      <c r="A84" s="47"/>
      <c r="B84" s="39"/>
      <c r="C84" s="39"/>
      <c r="D84" s="32"/>
      <c r="E84" s="39"/>
      <c r="F84" s="39"/>
      <c r="G84" s="39"/>
      <c r="H84" s="39"/>
      <c r="I84" s="39"/>
      <c r="J84" s="39"/>
      <c r="K84" s="39"/>
      <c r="L84" s="39"/>
      <c r="M84" s="100"/>
    </row>
    <row r="85" spans="1:23" s="30" customFormat="1" ht="20" thickBot="1">
      <c r="A85" s="94" t="s">
        <v>14</v>
      </c>
      <c r="B85" s="95"/>
      <c r="C85" s="95"/>
      <c r="D85" s="33" t="e">
        <f>D39-D82</f>
        <v>#DIV/0!</v>
      </c>
      <c r="E85" s="39"/>
      <c r="F85" s="39"/>
      <c r="G85" s="39"/>
      <c r="H85" s="39"/>
      <c r="I85" s="39"/>
      <c r="J85" s="39"/>
      <c r="K85" s="39"/>
      <c r="L85" s="39"/>
      <c r="M85" s="100"/>
    </row>
    <row r="86" spans="1:23" ht="17" thickTop="1">
      <c r="A86" s="150" t="s">
        <v>48</v>
      </c>
      <c r="B86" s="151"/>
      <c r="C86" s="151"/>
      <c r="D86" s="151"/>
      <c r="E86" s="43"/>
      <c r="F86" s="43"/>
      <c r="G86" s="43"/>
      <c r="H86" s="43"/>
      <c r="I86" s="43"/>
      <c r="J86" s="43"/>
      <c r="K86" s="43"/>
      <c r="L86" s="43"/>
      <c r="M86" s="48"/>
    </row>
    <row r="87" spans="1:23">
      <c r="A87" s="150"/>
      <c r="B87" s="151"/>
      <c r="C87" s="151"/>
      <c r="D87" s="151"/>
      <c r="E87" s="43"/>
      <c r="F87" s="43"/>
      <c r="G87" s="43"/>
      <c r="H87" s="43"/>
      <c r="I87" s="43"/>
      <c r="J87" s="43"/>
      <c r="K87" s="43"/>
      <c r="L87" s="43"/>
      <c r="M87" s="48"/>
    </row>
    <row r="88" spans="1:23" ht="17" thickBot="1">
      <c r="A88" s="96"/>
      <c r="B88" s="97"/>
      <c r="C88" s="97"/>
      <c r="D88" s="97"/>
      <c r="E88" s="97"/>
      <c r="F88" s="97"/>
      <c r="G88" s="97"/>
      <c r="H88" s="97"/>
      <c r="I88" s="97"/>
      <c r="J88" s="97"/>
      <c r="K88" s="97"/>
      <c r="L88" s="97"/>
      <c r="M88" s="102"/>
    </row>
    <row r="90" spans="1:23">
      <c r="A90" s="146" t="s">
        <v>73</v>
      </c>
      <c r="B90" s="146"/>
      <c r="C90" s="146"/>
      <c r="D90" s="146"/>
      <c r="E90" s="146"/>
      <c r="F90" s="146"/>
      <c r="G90" s="146"/>
      <c r="H90" s="146"/>
      <c r="I90" s="146"/>
      <c r="J90" s="146"/>
      <c r="K90" s="146"/>
      <c r="L90" s="146"/>
      <c r="M90" s="146"/>
      <c r="N90" s="146"/>
      <c r="O90" s="146"/>
      <c r="P90" s="146"/>
      <c r="Q90" s="146"/>
      <c r="R90" s="146"/>
      <c r="S90" s="146"/>
      <c r="T90" s="146"/>
      <c r="U90" s="146"/>
      <c r="V90" s="146"/>
      <c r="W90" s="146"/>
    </row>
    <row r="91" spans="1:23">
      <c r="A91" s="146"/>
      <c r="B91" s="146"/>
      <c r="C91" s="146"/>
      <c r="D91" s="146"/>
      <c r="E91" s="146"/>
      <c r="F91" s="146"/>
      <c r="G91" s="146"/>
      <c r="H91" s="146"/>
      <c r="I91" s="146"/>
      <c r="J91" s="146"/>
      <c r="K91" s="146"/>
      <c r="L91" s="146"/>
      <c r="M91" s="146"/>
      <c r="N91" s="146"/>
      <c r="O91" s="146"/>
      <c r="P91" s="146"/>
      <c r="Q91" s="146"/>
      <c r="R91" s="146"/>
      <c r="S91" s="146"/>
      <c r="T91" s="146"/>
      <c r="U91" s="146"/>
      <c r="V91" s="146"/>
      <c r="W91" s="146"/>
    </row>
    <row r="92" spans="1:23">
      <c r="A92" s="146"/>
      <c r="B92" s="146"/>
      <c r="C92" s="146"/>
      <c r="D92" s="146"/>
      <c r="E92" s="146"/>
      <c r="F92" s="146"/>
      <c r="G92" s="146"/>
      <c r="H92" s="146"/>
      <c r="I92" s="146"/>
      <c r="J92" s="146"/>
      <c r="K92" s="146"/>
      <c r="L92" s="146"/>
      <c r="M92" s="146"/>
      <c r="N92" s="146"/>
      <c r="O92" s="146"/>
      <c r="P92" s="146"/>
      <c r="Q92" s="146"/>
      <c r="R92" s="146"/>
      <c r="S92" s="146"/>
      <c r="T92" s="146"/>
      <c r="U92" s="146"/>
      <c r="V92" s="146"/>
      <c r="W92" s="146"/>
    </row>
    <row r="93" spans="1:23">
      <c r="A93" s="146"/>
      <c r="B93" s="146"/>
      <c r="C93" s="146"/>
      <c r="D93" s="146"/>
      <c r="E93" s="146"/>
      <c r="F93" s="146"/>
      <c r="G93" s="146"/>
      <c r="H93" s="146"/>
      <c r="I93" s="146"/>
      <c r="J93" s="146"/>
      <c r="K93" s="146"/>
      <c r="L93" s="146"/>
      <c r="M93" s="146"/>
      <c r="N93" s="146"/>
      <c r="O93" s="146"/>
      <c r="P93" s="146"/>
      <c r="Q93" s="146"/>
      <c r="R93" s="146"/>
      <c r="S93" s="146"/>
      <c r="T93" s="146"/>
      <c r="U93" s="146"/>
      <c r="V93" s="146"/>
      <c r="W93" s="146"/>
    </row>
    <row r="94" spans="1:23">
      <c r="A94" s="146"/>
      <c r="B94" s="146"/>
      <c r="C94" s="146"/>
      <c r="D94" s="146"/>
      <c r="E94" s="146"/>
      <c r="F94" s="146"/>
      <c r="G94" s="146"/>
      <c r="H94" s="146"/>
      <c r="I94" s="146"/>
      <c r="J94" s="146"/>
      <c r="K94" s="146"/>
      <c r="L94" s="146"/>
      <c r="M94" s="146"/>
      <c r="N94" s="146"/>
      <c r="O94" s="146"/>
      <c r="P94" s="146"/>
      <c r="Q94" s="146"/>
      <c r="R94" s="146"/>
      <c r="S94" s="146"/>
      <c r="T94" s="146"/>
      <c r="U94" s="146"/>
      <c r="V94" s="146"/>
      <c r="W94" s="146"/>
    </row>
  </sheetData>
  <sheetProtection sheet="1" objects="1" scenarios="1"/>
  <mergeCells count="24">
    <mergeCell ref="A90:W94"/>
    <mergeCell ref="A82:C82"/>
    <mergeCell ref="A86:D87"/>
    <mergeCell ref="A49:M49"/>
    <mergeCell ref="A50:M50"/>
    <mergeCell ref="A57:C57"/>
    <mergeCell ref="A64:C64"/>
    <mergeCell ref="C71:H71"/>
    <mergeCell ref="C72:H72"/>
    <mergeCell ref="C73:H73"/>
    <mergeCell ref="A75:C75"/>
    <mergeCell ref="A60:D60"/>
    <mergeCell ref="A59:C59"/>
    <mergeCell ref="A68:H69"/>
    <mergeCell ref="A11:E11"/>
    <mergeCell ref="A4:D4"/>
    <mergeCell ref="A5:D5"/>
    <mergeCell ref="B18:D18"/>
    <mergeCell ref="A56:B56"/>
    <mergeCell ref="A12:D12"/>
    <mergeCell ref="A13:D13"/>
    <mergeCell ref="A28:B28"/>
    <mergeCell ref="A35:B35"/>
    <mergeCell ref="A37:B37"/>
  </mergeCells>
  <dataValidations count="1">
    <dataValidation type="list" allowBlank="1" showInputMessage="1" showErrorMessage="1" sqref="B18:D18" xr:uid="{3476552A-0831-564A-8B27-4B279C8D8937}">
      <formula1>$A$1:$A$2</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E2F26-1D19-3B4B-8D63-5C225334A2D3}">
  <dimension ref="A1:W57"/>
  <sheetViews>
    <sheetView topLeftCell="A7" workbookViewId="0">
      <selection activeCell="D16" sqref="D16"/>
    </sheetView>
  </sheetViews>
  <sheetFormatPr baseColWidth="10" defaultColWidth="11" defaultRowHeight="19"/>
  <cols>
    <col min="1" max="1" width="8.33203125" style="8" bestFit="1" customWidth="1"/>
    <col min="2" max="2" width="14.33203125" style="8" customWidth="1"/>
    <col min="3" max="3" width="17.6640625" style="23" bestFit="1" customWidth="1"/>
    <col min="4" max="4" width="18.6640625" style="8" bestFit="1" customWidth="1"/>
    <col min="5" max="5" width="22.33203125" style="8" bestFit="1" customWidth="1"/>
    <col min="6" max="6" width="23" style="8" bestFit="1" customWidth="1"/>
    <col min="7" max="7" width="26" style="8" customWidth="1"/>
    <col min="8" max="16384" width="11" style="192"/>
  </cols>
  <sheetData>
    <row r="1" spans="1:7" ht="16" hidden="1">
      <c r="A1" s="175"/>
      <c r="B1" s="176"/>
      <c r="C1" s="176"/>
      <c r="D1" s="176"/>
      <c r="E1" s="176"/>
      <c r="F1" s="176"/>
      <c r="G1" s="177"/>
    </row>
    <row r="2" spans="1:7" ht="16" hidden="1">
      <c r="A2" s="178"/>
      <c r="B2" s="179"/>
      <c r="C2" s="179"/>
      <c r="D2" s="179"/>
      <c r="E2" s="179"/>
      <c r="F2" s="179"/>
      <c r="G2" s="180"/>
    </row>
    <row r="3" spans="1:7" hidden="1">
      <c r="A3" s="7"/>
      <c r="B3" s="8" t="s">
        <v>49</v>
      </c>
      <c r="C3" s="9">
        <v>24</v>
      </c>
      <c r="G3" s="10"/>
    </row>
    <row r="4" spans="1:7" hidden="1">
      <c r="A4" s="7"/>
      <c r="B4" s="8" t="s">
        <v>50</v>
      </c>
      <c r="C4" s="11">
        <f>0.01/12</f>
        <v>8.3333333333333339E-4</v>
      </c>
      <c r="F4" s="12"/>
      <c r="G4" s="13"/>
    </row>
    <row r="5" spans="1:7" hidden="1">
      <c r="A5" s="7"/>
      <c r="B5" s="8" t="s">
        <v>51</v>
      </c>
      <c r="C5" s="14" t="e">
        <f>-'PPP Loan Amount and Forgiveness'!D85</f>
        <v>#DIV/0!</v>
      </c>
      <c r="D5" s="12"/>
      <c r="E5" s="12"/>
      <c r="F5" s="12"/>
      <c r="G5" s="13"/>
    </row>
    <row r="6" spans="1:7" ht="21" hidden="1" customHeight="1">
      <c r="A6" s="7"/>
      <c r="B6" s="8" t="s">
        <v>52</v>
      </c>
      <c r="C6" s="14">
        <v>0</v>
      </c>
      <c r="D6" s="12"/>
      <c r="F6" s="12"/>
      <c r="G6" s="10"/>
    </row>
    <row r="7" spans="1:7" ht="21" customHeight="1">
      <c r="A7" s="183" t="s">
        <v>64</v>
      </c>
      <c r="B7" s="184"/>
      <c r="C7" s="184"/>
      <c r="D7" s="184"/>
      <c r="E7" s="184"/>
      <c r="F7" s="184"/>
      <c r="G7" s="185"/>
    </row>
    <row r="8" spans="1:7" ht="21" customHeight="1">
      <c r="A8" s="183"/>
      <c r="B8" s="184"/>
      <c r="C8" s="184"/>
      <c r="D8" s="184"/>
      <c r="E8" s="184"/>
      <c r="F8" s="184"/>
      <c r="G8" s="185"/>
    </row>
    <row r="9" spans="1:7" ht="21" customHeight="1">
      <c r="A9" s="183"/>
      <c r="B9" s="184"/>
      <c r="C9" s="184"/>
      <c r="D9" s="184"/>
      <c r="E9" s="184"/>
      <c r="F9" s="184"/>
      <c r="G9" s="185"/>
    </row>
    <row r="10" spans="1:7" ht="30" customHeight="1" thickBot="1">
      <c r="A10" s="183"/>
      <c r="B10" s="184"/>
      <c r="C10" s="184"/>
      <c r="D10" s="184"/>
      <c r="E10" s="184"/>
      <c r="F10" s="184"/>
      <c r="G10" s="185"/>
    </row>
    <row r="11" spans="1:7" ht="27" thickBot="1">
      <c r="A11" s="15"/>
      <c r="B11" s="181" t="s">
        <v>53</v>
      </c>
      <c r="C11" s="182"/>
      <c r="D11" s="120" t="str">
        <f>IFERROR(PMT(C4,C3,C5,C6),"")</f>
        <v/>
      </c>
      <c r="E11" s="121" t="s">
        <v>54</v>
      </c>
      <c r="F11" s="121" t="s">
        <v>55</v>
      </c>
      <c r="G11" s="122" t="s">
        <v>56</v>
      </c>
    </row>
    <row r="12" spans="1:7" ht="27" thickBot="1">
      <c r="A12" s="15"/>
      <c r="B12" s="123"/>
      <c r="C12" s="124"/>
      <c r="D12" s="125"/>
      <c r="E12" s="126" t="e">
        <f>SUMIF(G14:G43,"&gt;=-.1",E14:E43)+G43</f>
        <v>#DIV/0!</v>
      </c>
      <c r="F12" s="126">
        <f>SUMIF(G14:G44,"&gt;=-.1",F14:F44)</f>
        <v>0</v>
      </c>
      <c r="G12" s="127" t="e">
        <f>E12+F12</f>
        <v>#DIV/0!</v>
      </c>
    </row>
    <row r="13" spans="1:7">
      <c r="A13" s="16" t="s">
        <v>57</v>
      </c>
      <c r="B13" s="17" t="s">
        <v>58</v>
      </c>
      <c r="C13" s="17" t="s">
        <v>59</v>
      </c>
      <c r="D13" s="17" t="s">
        <v>60</v>
      </c>
      <c r="E13" s="17" t="s">
        <v>61</v>
      </c>
      <c r="F13" s="17" t="s">
        <v>62</v>
      </c>
      <c r="G13" s="18" t="s">
        <v>63</v>
      </c>
    </row>
    <row r="14" spans="1:7">
      <c r="A14" s="19">
        <v>44013</v>
      </c>
      <c r="B14" s="8">
        <v>1</v>
      </c>
      <c r="C14" s="24" t="e">
        <f>-C5</f>
        <v>#DIV/0!</v>
      </c>
      <c r="D14" s="20" t="str">
        <f>IF(B14&lt;=$J$9,$D$11,"")</f>
        <v/>
      </c>
      <c r="E14" s="20" t="e">
        <f>C14*C$4</f>
        <v>#DIV/0!</v>
      </c>
      <c r="F14" s="20" t="str">
        <f>IF(B14&lt;=$J$9,D14-E14,"")</f>
        <v/>
      </c>
      <c r="G14" s="21" t="e">
        <f>C14+E14</f>
        <v>#DIV/0!</v>
      </c>
    </row>
    <row r="15" spans="1:7">
      <c r="A15" s="19">
        <v>44044</v>
      </c>
      <c r="B15" s="8">
        <v>2</v>
      </c>
      <c r="C15" s="24" t="e">
        <f>G14</f>
        <v>#DIV/0!</v>
      </c>
      <c r="D15" s="20" t="str">
        <f t="shared" ref="D15:D19" si="0">IF(B15&lt;=$J$9,$D$11,"")</f>
        <v/>
      </c>
      <c r="E15" s="20" t="e">
        <f t="shared" ref="E15:E20" si="1">C15*C$4</f>
        <v>#DIV/0!</v>
      </c>
      <c r="F15" s="20" t="str">
        <f>IF(B15&lt;=$J$9,D15-E15,"")</f>
        <v/>
      </c>
      <c r="G15" s="21" t="e">
        <f t="shared" ref="G15:G19" si="2">C15+E15</f>
        <v>#DIV/0!</v>
      </c>
    </row>
    <row r="16" spans="1:7">
      <c r="A16" s="19">
        <v>44075</v>
      </c>
      <c r="B16" s="8">
        <v>3</v>
      </c>
      <c r="C16" s="24" t="e">
        <f t="shared" ref="C16:C19" si="3">G15</f>
        <v>#DIV/0!</v>
      </c>
      <c r="D16" s="20" t="str">
        <f t="shared" si="0"/>
        <v/>
      </c>
      <c r="E16" s="20" t="e">
        <f t="shared" si="1"/>
        <v>#DIV/0!</v>
      </c>
      <c r="F16" s="20" t="str">
        <f>IF(B16&lt;=$J$9,D16-E16,"")</f>
        <v/>
      </c>
      <c r="G16" s="21" t="e">
        <f t="shared" si="2"/>
        <v>#DIV/0!</v>
      </c>
    </row>
    <row r="17" spans="1:7">
      <c r="A17" s="19">
        <v>44105</v>
      </c>
      <c r="B17" s="8">
        <v>4</v>
      </c>
      <c r="C17" s="24" t="e">
        <f t="shared" si="3"/>
        <v>#DIV/0!</v>
      </c>
      <c r="D17" s="20" t="str">
        <f t="shared" si="0"/>
        <v/>
      </c>
      <c r="E17" s="20" t="e">
        <f t="shared" si="1"/>
        <v>#DIV/0!</v>
      </c>
      <c r="F17" s="20" t="str">
        <f>IF(B17&lt;=$J$9,D17-E17,"")</f>
        <v/>
      </c>
      <c r="G17" s="21" t="e">
        <f t="shared" si="2"/>
        <v>#DIV/0!</v>
      </c>
    </row>
    <row r="18" spans="1:7">
      <c r="A18" s="19">
        <v>44136</v>
      </c>
      <c r="B18" s="8">
        <v>5</v>
      </c>
      <c r="C18" s="24" t="e">
        <f t="shared" si="3"/>
        <v>#DIV/0!</v>
      </c>
      <c r="D18" s="20" t="str">
        <f t="shared" si="0"/>
        <v/>
      </c>
      <c r="E18" s="20" t="e">
        <f t="shared" si="1"/>
        <v>#DIV/0!</v>
      </c>
      <c r="F18" s="20" t="str">
        <f>IF(B18&lt;=$J$9,D18-E18,"")</f>
        <v/>
      </c>
      <c r="G18" s="21" t="e">
        <f t="shared" si="2"/>
        <v>#DIV/0!</v>
      </c>
    </row>
    <row r="19" spans="1:7">
      <c r="A19" s="19">
        <v>44166</v>
      </c>
      <c r="B19" s="8">
        <v>6</v>
      </c>
      <c r="C19" s="24" t="e">
        <f t="shared" si="3"/>
        <v>#DIV/0!</v>
      </c>
      <c r="D19" s="20" t="str">
        <f t="shared" si="0"/>
        <v/>
      </c>
      <c r="E19" s="20" t="e">
        <f t="shared" si="1"/>
        <v>#DIV/0!</v>
      </c>
      <c r="F19" s="20"/>
      <c r="G19" s="21" t="e">
        <f t="shared" si="2"/>
        <v>#DIV/0!</v>
      </c>
    </row>
    <row r="20" spans="1:7">
      <c r="A20" s="19">
        <v>44197</v>
      </c>
      <c r="B20" s="8">
        <v>7</v>
      </c>
      <c r="C20" s="14" t="e">
        <f>G19</f>
        <v>#DIV/0!</v>
      </c>
      <c r="D20" s="12" t="str">
        <f>$D$11</f>
        <v/>
      </c>
      <c r="E20" s="20" t="e">
        <f t="shared" si="1"/>
        <v>#DIV/0!</v>
      </c>
      <c r="F20" s="12" t="e">
        <f>D20-E20</f>
        <v>#VALUE!</v>
      </c>
      <c r="G20" s="21" t="e">
        <f>C20-F20</f>
        <v>#DIV/0!</v>
      </c>
    </row>
    <row r="21" spans="1:7">
      <c r="A21" s="19">
        <v>44228</v>
      </c>
      <c r="B21" s="8">
        <v>8</v>
      </c>
      <c r="C21" s="14" t="e">
        <f>G20</f>
        <v>#DIV/0!</v>
      </c>
      <c r="D21" s="12" t="str">
        <f>$D$11</f>
        <v/>
      </c>
      <c r="E21" s="20" t="e">
        <f t="shared" ref="E21" si="4">C21*C$4</f>
        <v>#DIV/0!</v>
      </c>
      <c r="F21" s="12" t="e">
        <f>D21-E21</f>
        <v>#VALUE!</v>
      </c>
      <c r="G21" s="21" t="e">
        <f>C21-F21</f>
        <v>#DIV/0!</v>
      </c>
    </row>
    <row r="22" spans="1:7">
      <c r="A22" s="19">
        <v>44256</v>
      </c>
      <c r="B22" s="8">
        <v>9</v>
      </c>
      <c r="C22" s="14" t="e">
        <f t="shared" ref="C22:C43" si="5">G21</f>
        <v>#DIV/0!</v>
      </c>
      <c r="D22" s="12" t="str">
        <f t="shared" ref="D22:D43" si="6">$D$11</f>
        <v/>
      </c>
      <c r="E22" s="20" t="e">
        <f t="shared" ref="E22:E43" si="7">C22*C$4</f>
        <v>#DIV/0!</v>
      </c>
      <c r="F22" s="12" t="e">
        <f t="shared" ref="F22:F43" si="8">D22-E22</f>
        <v>#VALUE!</v>
      </c>
      <c r="G22" s="21" t="e">
        <f t="shared" ref="G22:G43" si="9">C22-F22</f>
        <v>#DIV/0!</v>
      </c>
    </row>
    <row r="23" spans="1:7">
      <c r="A23" s="19">
        <v>44287</v>
      </c>
      <c r="B23" s="8">
        <v>10</v>
      </c>
      <c r="C23" s="14" t="e">
        <f t="shared" si="5"/>
        <v>#DIV/0!</v>
      </c>
      <c r="D23" s="12" t="str">
        <f t="shared" si="6"/>
        <v/>
      </c>
      <c r="E23" s="20" t="e">
        <f t="shared" si="7"/>
        <v>#DIV/0!</v>
      </c>
      <c r="F23" s="12" t="e">
        <f t="shared" si="8"/>
        <v>#VALUE!</v>
      </c>
      <c r="G23" s="21" t="e">
        <f t="shared" si="9"/>
        <v>#DIV/0!</v>
      </c>
    </row>
    <row r="24" spans="1:7">
      <c r="A24" s="19">
        <v>44317</v>
      </c>
      <c r="B24" s="8">
        <v>11</v>
      </c>
      <c r="C24" s="14" t="e">
        <f t="shared" si="5"/>
        <v>#DIV/0!</v>
      </c>
      <c r="D24" s="12" t="str">
        <f t="shared" si="6"/>
        <v/>
      </c>
      <c r="E24" s="20" t="e">
        <f t="shared" si="7"/>
        <v>#DIV/0!</v>
      </c>
      <c r="F24" s="12" t="e">
        <f t="shared" si="8"/>
        <v>#VALUE!</v>
      </c>
      <c r="G24" s="21" t="e">
        <f t="shared" si="9"/>
        <v>#DIV/0!</v>
      </c>
    </row>
    <row r="25" spans="1:7">
      <c r="A25" s="19">
        <v>44348</v>
      </c>
      <c r="B25" s="8">
        <v>12</v>
      </c>
      <c r="C25" s="14" t="e">
        <f t="shared" si="5"/>
        <v>#DIV/0!</v>
      </c>
      <c r="D25" s="12" t="str">
        <f t="shared" si="6"/>
        <v/>
      </c>
      <c r="E25" s="20" t="e">
        <f t="shared" si="7"/>
        <v>#DIV/0!</v>
      </c>
      <c r="F25" s="12" t="e">
        <f t="shared" si="8"/>
        <v>#VALUE!</v>
      </c>
      <c r="G25" s="21" t="e">
        <f t="shared" si="9"/>
        <v>#DIV/0!</v>
      </c>
    </row>
    <row r="26" spans="1:7">
      <c r="A26" s="19">
        <v>44378</v>
      </c>
      <c r="B26" s="8">
        <v>13</v>
      </c>
      <c r="C26" s="14" t="e">
        <f t="shared" si="5"/>
        <v>#DIV/0!</v>
      </c>
      <c r="D26" s="12" t="str">
        <f t="shared" si="6"/>
        <v/>
      </c>
      <c r="E26" s="20" t="e">
        <f t="shared" si="7"/>
        <v>#DIV/0!</v>
      </c>
      <c r="F26" s="12" t="e">
        <f t="shared" si="8"/>
        <v>#VALUE!</v>
      </c>
      <c r="G26" s="21" t="e">
        <f t="shared" si="9"/>
        <v>#DIV/0!</v>
      </c>
    </row>
    <row r="27" spans="1:7">
      <c r="A27" s="19">
        <v>44409</v>
      </c>
      <c r="B27" s="8">
        <v>14</v>
      </c>
      <c r="C27" s="14" t="e">
        <f t="shared" si="5"/>
        <v>#DIV/0!</v>
      </c>
      <c r="D27" s="12" t="str">
        <f t="shared" si="6"/>
        <v/>
      </c>
      <c r="E27" s="20" t="e">
        <f t="shared" si="7"/>
        <v>#DIV/0!</v>
      </c>
      <c r="F27" s="12" t="e">
        <f t="shared" si="8"/>
        <v>#VALUE!</v>
      </c>
      <c r="G27" s="21" t="e">
        <f t="shared" si="9"/>
        <v>#DIV/0!</v>
      </c>
    </row>
    <row r="28" spans="1:7">
      <c r="A28" s="19">
        <v>44440</v>
      </c>
      <c r="B28" s="8">
        <v>15</v>
      </c>
      <c r="C28" s="14" t="e">
        <f t="shared" si="5"/>
        <v>#DIV/0!</v>
      </c>
      <c r="D28" s="12" t="str">
        <f t="shared" si="6"/>
        <v/>
      </c>
      <c r="E28" s="20" t="e">
        <f t="shared" si="7"/>
        <v>#DIV/0!</v>
      </c>
      <c r="F28" s="12" t="e">
        <f t="shared" si="8"/>
        <v>#VALUE!</v>
      </c>
      <c r="G28" s="21" t="e">
        <f t="shared" si="9"/>
        <v>#DIV/0!</v>
      </c>
    </row>
    <row r="29" spans="1:7">
      <c r="A29" s="19">
        <v>44470</v>
      </c>
      <c r="B29" s="8">
        <v>16</v>
      </c>
      <c r="C29" s="14" t="e">
        <f t="shared" si="5"/>
        <v>#DIV/0!</v>
      </c>
      <c r="D29" s="12" t="str">
        <f t="shared" si="6"/>
        <v/>
      </c>
      <c r="E29" s="20" t="e">
        <f t="shared" si="7"/>
        <v>#DIV/0!</v>
      </c>
      <c r="F29" s="12" t="e">
        <f t="shared" si="8"/>
        <v>#VALUE!</v>
      </c>
      <c r="G29" s="21" t="e">
        <f t="shared" si="9"/>
        <v>#DIV/0!</v>
      </c>
    </row>
    <row r="30" spans="1:7">
      <c r="A30" s="19">
        <v>44501</v>
      </c>
      <c r="B30" s="8">
        <v>17</v>
      </c>
      <c r="C30" s="14" t="e">
        <f t="shared" si="5"/>
        <v>#DIV/0!</v>
      </c>
      <c r="D30" s="12" t="str">
        <f t="shared" si="6"/>
        <v/>
      </c>
      <c r="E30" s="20" t="e">
        <f t="shared" si="7"/>
        <v>#DIV/0!</v>
      </c>
      <c r="F30" s="12" t="e">
        <f t="shared" si="8"/>
        <v>#VALUE!</v>
      </c>
      <c r="G30" s="21" t="e">
        <f t="shared" si="9"/>
        <v>#DIV/0!</v>
      </c>
    </row>
    <row r="31" spans="1:7">
      <c r="A31" s="19">
        <v>44531</v>
      </c>
      <c r="B31" s="8">
        <v>18</v>
      </c>
      <c r="C31" s="14" t="e">
        <f t="shared" si="5"/>
        <v>#DIV/0!</v>
      </c>
      <c r="D31" s="12" t="str">
        <f t="shared" si="6"/>
        <v/>
      </c>
      <c r="E31" s="20" t="e">
        <f t="shared" si="7"/>
        <v>#DIV/0!</v>
      </c>
      <c r="F31" s="12" t="e">
        <f t="shared" si="8"/>
        <v>#VALUE!</v>
      </c>
      <c r="G31" s="21" t="e">
        <f t="shared" si="9"/>
        <v>#DIV/0!</v>
      </c>
    </row>
    <row r="32" spans="1:7">
      <c r="A32" s="19">
        <v>44562</v>
      </c>
      <c r="B32" s="8">
        <v>19</v>
      </c>
      <c r="C32" s="14" t="e">
        <f t="shared" si="5"/>
        <v>#DIV/0!</v>
      </c>
      <c r="D32" s="12" t="str">
        <f t="shared" si="6"/>
        <v/>
      </c>
      <c r="E32" s="20" t="e">
        <f t="shared" si="7"/>
        <v>#DIV/0!</v>
      </c>
      <c r="F32" s="12" t="e">
        <f t="shared" si="8"/>
        <v>#VALUE!</v>
      </c>
      <c r="G32" s="21" t="e">
        <f t="shared" si="9"/>
        <v>#DIV/0!</v>
      </c>
    </row>
    <row r="33" spans="1:23">
      <c r="A33" s="19">
        <v>44593</v>
      </c>
      <c r="B33" s="8">
        <v>20</v>
      </c>
      <c r="C33" s="14" t="e">
        <f t="shared" si="5"/>
        <v>#DIV/0!</v>
      </c>
      <c r="D33" s="12" t="str">
        <f t="shared" si="6"/>
        <v/>
      </c>
      <c r="E33" s="20" t="e">
        <f t="shared" si="7"/>
        <v>#DIV/0!</v>
      </c>
      <c r="F33" s="12" t="e">
        <f t="shared" si="8"/>
        <v>#VALUE!</v>
      </c>
      <c r="G33" s="21" t="e">
        <f t="shared" si="9"/>
        <v>#DIV/0!</v>
      </c>
    </row>
    <row r="34" spans="1:23">
      <c r="A34" s="19">
        <v>44621</v>
      </c>
      <c r="B34" s="8">
        <v>21</v>
      </c>
      <c r="C34" s="14" t="e">
        <f t="shared" si="5"/>
        <v>#DIV/0!</v>
      </c>
      <c r="D34" s="12" t="str">
        <f t="shared" si="6"/>
        <v/>
      </c>
      <c r="E34" s="20" t="e">
        <f t="shared" si="7"/>
        <v>#DIV/0!</v>
      </c>
      <c r="F34" s="12" t="e">
        <f t="shared" si="8"/>
        <v>#VALUE!</v>
      </c>
      <c r="G34" s="21" t="e">
        <f t="shared" si="9"/>
        <v>#DIV/0!</v>
      </c>
    </row>
    <row r="35" spans="1:23">
      <c r="A35" s="19">
        <v>44652</v>
      </c>
      <c r="B35" s="8">
        <v>22</v>
      </c>
      <c r="C35" s="14" t="e">
        <f t="shared" si="5"/>
        <v>#DIV/0!</v>
      </c>
      <c r="D35" s="12" t="str">
        <f t="shared" si="6"/>
        <v/>
      </c>
      <c r="E35" s="20" t="e">
        <f t="shared" si="7"/>
        <v>#DIV/0!</v>
      </c>
      <c r="F35" s="12" t="e">
        <f t="shared" si="8"/>
        <v>#VALUE!</v>
      </c>
      <c r="G35" s="21" t="e">
        <f t="shared" si="9"/>
        <v>#DIV/0!</v>
      </c>
    </row>
    <row r="36" spans="1:23">
      <c r="A36" s="19">
        <v>44682</v>
      </c>
      <c r="B36" s="8">
        <v>23</v>
      </c>
      <c r="C36" s="14" t="e">
        <f t="shared" si="5"/>
        <v>#DIV/0!</v>
      </c>
      <c r="D36" s="12" t="str">
        <f t="shared" si="6"/>
        <v/>
      </c>
      <c r="E36" s="20" t="e">
        <f t="shared" si="7"/>
        <v>#DIV/0!</v>
      </c>
      <c r="F36" s="12" t="e">
        <f t="shared" si="8"/>
        <v>#VALUE!</v>
      </c>
      <c r="G36" s="21" t="e">
        <f t="shared" si="9"/>
        <v>#DIV/0!</v>
      </c>
    </row>
    <row r="37" spans="1:23">
      <c r="A37" s="19">
        <v>44713</v>
      </c>
      <c r="B37" s="8">
        <v>24</v>
      </c>
      <c r="C37" s="14" t="e">
        <f t="shared" si="5"/>
        <v>#DIV/0!</v>
      </c>
      <c r="D37" s="12" t="str">
        <f t="shared" si="6"/>
        <v/>
      </c>
      <c r="E37" s="20" t="e">
        <f t="shared" si="7"/>
        <v>#DIV/0!</v>
      </c>
      <c r="F37" s="12" t="e">
        <f t="shared" si="8"/>
        <v>#VALUE!</v>
      </c>
      <c r="G37" s="21" t="e">
        <f t="shared" si="9"/>
        <v>#DIV/0!</v>
      </c>
    </row>
    <row r="38" spans="1:23">
      <c r="A38" s="19">
        <v>44743</v>
      </c>
      <c r="B38" s="8">
        <v>25</v>
      </c>
      <c r="C38" s="14" t="e">
        <f t="shared" si="5"/>
        <v>#DIV/0!</v>
      </c>
      <c r="D38" s="12" t="str">
        <f t="shared" si="6"/>
        <v/>
      </c>
      <c r="E38" s="20" t="e">
        <f t="shared" si="7"/>
        <v>#DIV/0!</v>
      </c>
      <c r="F38" s="12" t="e">
        <f t="shared" si="8"/>
        <v>#VALUE!</v>
      </c>
      <c r="G38" s="21" t="e">
        <f t="shared" si="9"/>
        <v>#DIV/0!</v>
      </c>
    </row>
    <row r="39" spans="1:23">
      <c r="A39" s="19">
        <v>44774</v>
      </c>
      <c r="B39" s="8">
        <v>26</v>
      </c>
      <c r="C39" s="14" t="e">
        <f t="shared" si="5"/>
        <v>#DIV/0!</v>
      </c>
      <c r="D39" s="12" t="str">
        <f t="shared" si="6"/>
        <v/>
      </c>
      <c r="E39" s="20" t="e">
        <f t="shared" si="7"/>
        <v>#DIV/0!</v>
      </c>
      <c r="F39" s="12" t="e">
        <f t="shared" si="8"/>
        <v>#VALUE!</v>
      </c>
      <c r="G39" s="21" t="e">
        <f t="shared" si="9"/>
        <v>#DIV/0!</v>
      </c>
    </row>
    <row r="40" spans="1:23">
      <c r="A40" s="19">
        <v>44805</v>
      </c>
      <c r="B40" s="8">
        <v>27</v>
      </c>
      <c r="C40" s="14" t="e">
        <f t="shared" si="5"/>
        <v>#DIV/0!</v>
      </c>
      <c r="D40" s="12" t="str">
        <f t="shared" si="6"/>
        <v/>
      </c>
      <c r="E40" s="20" t="e">
        <f t="shared" si="7"/>
        <v>#DIV/0!</v>
      </c>
      <c r="F40" s="12" t="e">
        <f t="shared" si="8"/>
        <v>#VALUE!</v>
      </c>
      <c r="G40" s="21" t="e">
        <f t="shared" si="9"/>
        <v>#DIV/0!</v>
      </c>
    </row>
    <row r="41" spans="1:23">
      <c r="A41" s="19">
        <v>44835</v>
      </c>
      <c r="B41" s="8">
        <v>28</v>
      </c>
      <c r="C41" s="14" t="e">
        <f t="shared" si="5"/>
        <v>#DIV/0!</v>
      </c>
      <c r="D41" s="12" t="str">
        <f t="shared" si="6"/>
        <v/>
      </c>
      <c r="E41" s="20" t="e">
        <f t="shared" si="7"/>
        <v>#DIV/0!</v>
      </c>
      <c r="F41" s="12" t="e">
        <f t="shared" si="8"/>
        <v>#VALUE!</v>
      </c>
      <c r="G41" s="21" t="e">
        <f t="shared" si="9"/>
        <v>#DIV/0!</v>
      </c>
    </row>
    <row r="42" spans="1:23">
      <c r="A42" s="19">
        <v>44866</v>
      </c>
      <c r="B42" s="8">
        <v>29</v>
      </c>
      <c r="C42" s="14" t="e">
        <f t="shared" si="5"/>
        <v>#DIV/0!</v>
      </c>
      <c r="D42" s="12" t="str">
        <f t="shared" si="6"/>
        <v/>
      </c>
      <c r="E42" s="20" t="e">
        <f t="shared" si="7"/>
        <v>#DIV/0!</v>
      </c>
      <c r="F42" s="12" t="e">
        <f t="shared" si="8"/>
        <v>#VALUE!</v>
      </c>
      <c r="G42" s="21" t="e">
        <f t="shared" si="9"/>
        <v>#DIV/0!</v>
      </c>
    </row>
    <row r="43" spans="1:23" ht="20" thickBot="1">
      <c r="A43" s="25">
        <v>44896</v>
      </c>
      <c r="B43" s="22">
        <v>30</v>
      </c>
      <c r="C43" s="26" t="e">
        <f t="shared" si="5"/>
        <v>#DIV/0!</v>
      </c>
      <c r="D43" s="27" t="str">
        <f t="shared" si="6"/>
        <v/>
      </c>
      <c r="E43" s="28" t="e">
        <f t="shared" si="7"/>
        <v>#DIV/0!</v>
      </c>
      <c r="F43" s="27" t="e">
        <f t="shared" si="8"/>
        <v>#VALUE!</v>
      </c>
      <c r="G43" s="29" t="e">
        <f t="shared" si="9"/>
        <v>#DIV/0!</v>
      </c>
    </row>
    <row r="45" spans="1:23" ht="16" customHeight="1">
      <c r="A45" s="146" t="s">
        <v>73</v>
      </c>
      <c r="B45" s="146"/>
      <c r="C45" s="146"/>
      <c r="D45" s="146"/>
      <c r="E45" s="146"/>
      <c r="F45" s="146"/>
      <c r="G45" s="146"/>
      <c r="H45" s="128"/>
      <c r="I45" s="128"/>
      <c r="J45" s="128"/>
      <c r="K45" s="128"/>
      <c r="L45" s="128"/>
      <c r="M45" s="128"/>
      <c r="N45" s="128"/>
      <c r="O45" s="128"/>
      <c r="P45" s="128"/>
      <c r="Q45" s="128"/>
      <c r="R45" s="128"/>
      <c r="S45" s="128"/>
      <c r="T45" s="128"/>
      <c r="U45" s="128"/>
      <c r="V45" s="128"/>
      <c r="W45" s="128"/>
    </row>
    <row r="46" spans="1:23" ht="16">
      <c r="A46" s="146"/>
      <c r="B46" s="146"/>
      <c r="C46" s="146"/>
      <c r="D46" s="146"/>
      <c r="E46" s="146"/>
      <c r="F46" s="146"/>
      <c r="G46" s="146"/>
      <c r="H46" s="128"/>
      <c r="I46" s="128"/>
      <c r="J46" s="128"/>
      <c r="K46" s="128"/>
      <c r="L46" s="128"/>
      <c r="M46" s="128"/>
      <c r="N46" s="128"/>
      <c r="O46" s="128"/>
      <c r="P46" s="128"/>
      <c r="Q46" s="128"/>
      <c r="R46" s="128"/>
      <c r="S46" s="128"/>
      <c r="T46" s="128"/>
      <c r="U46" s="128"/>
      <c r="V46" s="128"/>
      <c r="W46" s="128"/>
    </row>
    <row r="47" spans="1:23" ht="16">
      <c r="A47" s="146"/>
      <c r="B47" s="146"/>
      <c r="C47" s="146"/>
      <c r="D47" s="146"/>
      <c r="E47" s="146"/>
      <c r="F47" s="146"/>
      <c r="G47" s="146"/>
      <c r="H47" s="128"/>
      <c r="I47" s="128"/>
      <c r="J47" s="128"/>
      <c r="K47" s="128"/>
      <c r="L47" s="128"/>
      <c r="M47" s="128"/>
      <c r="N47" s="128"/>
      <c r="O47" s="128"/>
      <c r="P47" s="128"/>
      <c r="Q47" s="128"/>
      <c r="R47" s="128"/>
      <c r="S47" s="128"/>
      <c r="T47" s="128"/>
      <c r="U47" s="128"/>
      <c r="V47" s="128"/>
      <c r="W47" s="128"/>
    </row>
    <row r="48" spans="1:23" ht="16">
      <c r="A48" s="146"/>
      <c r="B48" s="146"/>
      <c r="C48" s="146"/>
      <c r="D48" s="146"/>
      <c r="E48" s="146"/>
      <c r="F48" s="146"/>
      <c r="G48" s="146"/>
      <c r="H48" s="128"/>
      <c r="I48" s="128"/>
      <c r="J48" s="128"/>
      <c r="K48" s="128"/>
      <c r="L48" s="128"/>
      <c r="M48" s="128"/>
      <c r="N48" s="128"/>
      <c r="O48" s="128"/>
      <c r="P48" s="128"/>
      <c r="Q48" s="128"/>
      <c r="R48" s="128"/>
      <c r="S48" s="128"/>
      <c r="T48" s="128"/>
      <c r="U48" s="128"/>
      <c r="V48" s="128"/>
      <c r="W48" s="128"/>
    </row>
    <row r="49" spans="1:23" ht="16">
      <c r="A49" s="146"/>
      <c r="B49" s="146"/>
      <c r="C49" s="146"/>
      <c r="D49" s="146"/>
      <c r="E49" s="146"/>
      <c r="F49" s="146"/>
      <c r="G49" s="146"/>
      <c r="H49" s="128"/>
      <c r="I49" s="128"/>
      <c r="J49" s="128"/>
      <c r="K49" s="128"/>
      <c r="L49" s="128"/>
      <c r="M49" s="128"/>
      <c r="N49" s="128"/>
      <c r="O49" s="128"/>
      <c r="P49" s="128"/>
      <c r="Q49" s="128"/>
      <c r="R49" s="128"/>
      <c r="S49" s="128"/>
      <c r="T49" s="128"/>
      <c r="U49" s="128"/>
      <c r="V49" s="128"/>
      <c r="W49" s="128"/>
    </row>
    <row r="50" spans="1:23" ht="19" customHeight="1">
      <c r="A50" s="146"/>
      <c r="B50" s="146"/>
      <c r="C50" s="146"/>
      <c r="D50" s="146"/>
      <c r="E50" s="146"/>
      <c r="F50" s="146"/>
      <c r="G50" s="146"/>
    </row>
    <row r="51" spans="1:23" ht="19" customHeight="1">
      <c r="A51" s="146"/>
      <c r="B51" s="146"/>
      <c r="C51" s="146"/>
      <c r="D51" s="146"/>
      <c r="E51" s="146"/>
      <c r="F51" s="146"/>
      <c r="G51" s="146"/>
    </row>
    <row r="52" spans="1:23" ht="19" customHeight="1">
      <c r="A52" s="146"/>
      <c r="B52" s="146"/>
      <c r="C52" s="146"/>
      <c r="D52" s="146"/>
      <c r="E52" s="146"/>
      <c r="F52" s="146"/>
      <c r="G52" s="146"/>
    </row>
    <row r="53" spans="1:23" ht="19" customHeight="1">
      <c r="A53" s="146"/>
      <c r="B53" s="146"/>
      <c r="C53" s="146"/>
      <c r="D53" s="146"/>
      <c r="E53" s="146"/>
      <c r="F53" s="146"/>
      <c r="G53" s="146"/>
    </row>
    <row r="54" spans="1:23" ht="19" customHeight="1">
      <c r="A54" s="146"/>
      <c r="B54" s="146"/>
      <c r="C54" s="146"/>
      <c r="D54" s="146"/>
      <c r="E54" s="146"/>
      <c r="F54" s="146"/>
      <c r="G54" s="146"/>
    </row>
    <row r="55" spans="1:23" ht="19" customHeight="1">
      <c r="A55" s="146"/>
      <c r="B55" s="146"/>
      <c r="C55" s="146"/>
      <c r="D55" s="146"/>
      <c r="E55" s="146"/>
      <c r="F55" s="146"/>
      <c r="G55" s="146"/>
    </row>
    <row r="56" spans="1:23" ht="19" customHeight="1">
      <c r="A56" s="146"/>
      <c r="B56" s="146"/>
      <c r="C56" s="146"/>
      <c r="D56" s="146"/>
      <c r="E56" s="146"/>
      <c r="F56" s="146"/>
      <c r="G56" s="146"/>
    </row>
    <row r="57" spans="1:23" ht="19" customHeight="1">
      <c r="A57" s="146"/>
      <c r="B57" s="146"/>
      <c r="C57" s="146"/>
      <c r="D57" s="146"/>
      <c r="E57" s="146"/>
      <c r="F57" s="146"/>
      <c r="G57" s="146"/>
    </row>
  </sheetData>
  <sheetProtection sheet="1" objects="1" scenarios="1"/>
  <mergeCells count="4">
    <mergeCell ref="A1:G2"/>
    <mergeCell ref="B11:C11"/>
    <mergeCell ref="A7:G10"/>
    <mergeCell ref="A45:G5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B26D67CB030D84CBEFA30B268B97734" ma:contentTypeVersion="12" ma:contentTypeDescription="Create a new document." ma:contentTypeScope="" ma:versionID="b3ae8e7cce72c1f72bd25022fc5443d6">
  <xsd:schema xmlns:xsd="http://www.w3.org/2001/XMLSchema" xmlns:xs="http://www.w3.org/2001/XMLSchema" xmlns:p="http://schemas.microsoft.com/office/2006/metadata/properties" xmlns:ns2="9d6211ce-8745-4bd1-9ef8-63de14285cd7" xmlns:ns3="4ba9d91f-c50a-4fc1-8682-8dfcec83bada" targetNamespace="http://schemas.microsoft.com/office/2006/metadata/properties" ma:root="true" ma:fieldsID="a70931300122fdf90e96d1daf6a61b7f" ns2:_="" ns3:_="">
    <xsd:import namespace="9d6211ce-8745-4bd1-9ef8-63de14285cd7"/>
    <xsd:import namespace="4ba9d91f-c50a-4fc1-8682-8dfcec83bad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6211ce-8745-4bd1-9ef8-63de14285c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a9d91f-c50a-4fc1-8682-8dfcec83bad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E430EA-521F-41E9-A686-000D5C18DEB1}">
  <ds:schemaRefs>
    <ds:schemaRef ds:uri="http://schemas.microsoft.com/sharepoint/v3/contenttype/forms"/>
  </ds:schemaRefs>
</ds:datastoreItem>
</file>

<file path=customXml/itemProps2.xml><?xml version="1.0" encoding="utf-8"?>
<ds:datastoreItem xmlns:ds="http://schemas.openxmlformats.org/officeDocument/2006/customXml" ds:itemID="{D4388724-4B06-4181-BED6-A14E2D5836DE}">
  <ds:schemaRefs>
    <ds:schemaRef ds:uri="http://purl.org/dc/elements/1.1/"/>
    <ds:schemaRef ds:uri="http://schemas.microsoft.com/office/2006/documentManagement/types"/>
    <ds:schemaRef ds:uri="http://schemas.microsoft.com/office/2006/metadata/properties"/>
    <ds:schemaRef ds:uri="http://www.w3.org/XML/1998/namespace"/>
    <ds:schemaRef ds:uri="http://purl.org/dc/dcmitype/"/>
    <ds:schemaRef ds:uri="http://schemas.microsoft.com/office/infopath/2007/PartnerControls"/>
    <ds:schemaRef ds:uri="9d6211ce-8745-4bd1-9ef8-63de14285cd7"/>
    <ds:schemaRef ds:uri="http://schemas.openxmlformats.org/package/2006/metadata/core-properties"/>
    <ds:schemaRef ds:uri="4ba9d91f-c50a-4fc1-8682-8dfcec83bada"/>
    <ds:schemaRef ds:uri="http://purl.org/dc/terms/"/>
  </ds:schemaRefs>
</ds:datastoreItem>
</file>

<file path=customXml/itemProps3.xml><?xml version="1.0" encoding="utf-8"?>
<ds:datastoreItem xmlns:ds="http://schemas.openxmlformats.org/officeDocument/2006/customXml" ds:itemID="{E8EC0FB5-0C1C-489A-96F7-1B70FB6464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6211ce-8745-4bd1-9ef8-63de14285cd7"/>
    <ds:schemaRef ds:uri="4ba9d91f-c50a-4fc1-8682-8dfcec83ba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PPP Loan Amount and Forgiveness</vt:lpstr>
      <vt:lpstr>PPP Loan Repayment Schedule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Adam Jespersen</cp:lastModifiedBy>
  <dcterms:created xsi:type="dcterms:W3CDTF">2020-04-15T16:59:35Z</dcterms:created>
  <dcterms:modified xsi:type="dcterms:W3CDTF">2020-04-16T16:40:14Z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0x0101006B26D67CB030D84CBEFA30B268B97734</vt:lpwstr>
  </property>
</Properties>
</file>